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showInkAnnotation="0" codeName="ThisWorkbook" defaultThemeVersion="124226"/>
  <bookViews>
    <workbookView xWindow="0" yWindow="0" windowWidth="19200" windowHeight="11595" tabRatio="939" activeTab="2"/>
  </bookViews>
  <sheets>
    <sheet name="FBA_2_" sheetId="38" r:id="rId1"/>
    <sheet name="VRA3_2" sheetId="4" r:id="rId2"/>
    <sheet name="20finans_sumų" sheetId="13" r:id="rId3"/>
    <sheet name="Sheet1" sheetId="39" r:id="rId4"/>
  </sheets>
  <definedNames>
    <definedName name="_xlnm.Print_Area" localSheetId="0">FBA_2_!$A$1:$G$104</definedName>
    <definedName name="_xlnm.Print_Titles" localSheetId="2">'20finans_sumų'!$A:$B</definedName>
    <definedName name="_xlnm.Print_Titles" localSheetId="0">FBA_2_!$19:$19</definedName>
    <definedName name="_xlnm.Print_Titles" localSheetId="1">VRA3_2!$17:$17</definedName>
  </definedNames>
  <calcPr calcId="171026"/>
</workbook>
</file>

<file path=xl/calcChain.xml><?xml version="1.0" encoding="utf-8"?>
<calcChain xmlns="http://schemas.openxmlformats.org/spreadsheetml/2006/main">
  <c r="I19" i="13"/>
  <c r="D19"/>
  <c r="I22"/>
  <c r="I16"/>
  <c r="M15"/>
  <c r="F77" i="38"/>
  <c r="H19" i="4"/>
  <c r="C22" i="13"/>
  <c r="C19"/>
  <c r="C16"/>
  <c r="C13"/>
  <c r="C25"/>
  <c r="F92" i="38"/>
  <c r="F88"/>
  <c r="F86"/>
  <c r="F71"/>
  <c r="F67"/>
  <c r="F66"/>
  <c r="F61"/>
  <c r="F96"/>
  <c r="F21"/>
  <c r="F27"/>
  <c r="F20"/>
  <c r="F51"/>
  <c r="F43"/>
  <c r="F60"/>
  <c r="E96"/>
  <c r="D22" i="13"/>
  <c r="H44" i="4"/>
  <c r="H25"/>
  <c r="M24" i="13"/>
  <c r="M23"/>
  <c r="M21"/>
  <c r="M20"/>
  <c r="M19"/>
  <c r="M18"/>
  <c r="M14"/>
  <c r="L13"/>
  <c r="L16"/>
  <c r="L19"/>
  <c r="L22"/>
  <c r="L25"/>
  <c r="K13"/>
  <c r="K16"/>
  <c r="K19"/>
  <c r="K22"/>
  <c r="K25"/>
  <c r="J13"/>
  <c r="J16"/>
  <c r="J19"/>
  <c r="J22"/>
  <c r="J25"/>
  <c r="I13"/>
  <c r="I25"/>
  <c r="H13"/>
  <c r="H16"/>
  <c r="H22"/>
  <c r="H25"/>
  <c r="G13"/>
  <c r="G16"/>
  <c r="G22"/>
  <c r="G25"/>
  <c r="F13"/>
  <c r="F16"/>
  <c r="F22"/>
  <c r="F25"/>
  <c r="E13"/>
  <c r="E16"/>
  <c r="E22"/>
  <c r="E25"/>
  <c r="D13"/>
  <c r="D16"/>
  <c r="D25"/>
  <c r="H28" i="4"/>
  <c r="M17" i="13"/>
  <c r="G96" i="38"/>
  <c r="H18" i="4"/>
  <c r="H43"/>
  <c r="H51"/>
  <c r="H53"/>
  <c r="M22" i="13"/>
  <c r="M16"/>
  <c r="M13"/>
  <c r="M25"/>
</calcChain>
</file>

<file path=xl/sharedStrings.xml><?xml version="1.0" encoding="utf-8"?>
<sst xmlns="http://schemas.openxmlformats.org/spreadsheetml/2006/main" count="361" uniqueCount="261">
  <si>
    <t>2-ojo VSAFAS „Finansinės būklės ataskaita“</t>
  </si>
  <si>
    <t>2 priedas</t>
  </si>
  <si>
    <t>KAUNO LOPŠELIS - DARŽELIS "MALŪNĖLIS"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</si>
  <si>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</si>
  <si>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191638266, Kovo 11-osios g.48, Kaunas</t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</si>
  <si>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</si>
  <si>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t>FINANSINĖS BŪKLĖS ATASKAITA</t>
  </si>
  <si>
    <t>PAGAL 2016 M. BIRŽELIO  30 D. DUOMENIS</t>
  </si>
  <si>
    <t>(data)</t>
  </si>
  <si>
    <t>Pateikimo valiuta ir tikslumas: 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</si>
  <si>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</si>
  <si>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</si>
  <si>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</si>
  <si>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</si>
  <si>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</si>
  <si>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</si>
  <si>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</si>
  <si>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</si>
  <si>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</si>
  <si>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</si>
  <si>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</si>
  <si>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</si>
  <si>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</si>
  <si>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</si>
  <si>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</si>
  <si>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</si>
  <si>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</si>
  <si>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</si>
  <si>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</si>
  <si>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</si>
  <si>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</si>
  <si>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</si>
  <si>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</si>
  <si>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</si>
  <si>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</si>
  <si>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</si>
  <si>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</si>
  <si>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</si>
  <si>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</si>
  <si>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</si>
  <si>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</si>
  <si>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</si>
  <si>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</si>
  <si>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</si>
  <si>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</si>
  <si>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</si>
  <si>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</si>
  <si>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</si>
  <si>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</si>
  <si>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</si>
  <si>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</si>
  <si>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</si>
  <si>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</si>
  <si>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</si>
  <si>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</si>
  <si>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IV.1</t>
  </si>
  <si>
    <t>Mineraliniai išteklliai</t>
  </si>
  <si>
    <t>IV.2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</si>
  <si>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</si>
  <si>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</si>
  <si>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</si>
  <si>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</si>
  <si>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</si>
  <si>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</si>
  <si>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</si>
  <si>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</si>
  <si>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</si>
  <si>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</si>
  <si>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</si>
  <si>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</si>
  <si>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</si>
  <si>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</si>
  <si>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</si>
  <si>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</si>
  <si>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</si>
  <si>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</si>
  <si>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</si>
  <si>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</si>
  <si>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</si>
  <si>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</si>
  <si>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</si>
  <si>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</si>
  <si>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</si>
  <si>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</si>
  <si>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</si>
  <si>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</si>
  <si>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</si>
  <si>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</si>
  <si>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</si>
  <si>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</si>
  <si>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</si>
  <si>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</si>
  <si>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</si>
  <si>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</si>
  <si>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</si>
  <si>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</si>
  <si>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</si>
  <si>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</si>
  <si>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</si>
  <si>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</si>
  <si>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</si>
  <si>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</si>
  <si>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</si>
  <si>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</si>
  <si>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</si>
  <si>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</si>
  <si>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</si>
  <si>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</si>
  <si>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</si>
  <si>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</si>
  <si>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</si>
  <si>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</si>
  <si>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</si>
  <si>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</si>
  <si>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</si>
  <si>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</si>
  <si>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</si>
  <si>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</si>
  <si>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</si>
  <si>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</si>
  <si>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</si>
  <si>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</si>
  <si>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</si>
  <si>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</si>
  <si>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</si>
  <si>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</si>
  <si>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</si>
  <si>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</si>
  <si>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</si>
  <si>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</si>
  <si>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</si>
  <si>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</si>
  <si>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</si>
  <si>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Direktorės pavad. ūkiui, pavaduojanti direktorę</t>
  </si>
  <si>
    <t>Dana Buivydienė</t>
  </si>
  <si>
    <t>(viešojo sektoriaus subjekto vadovas arba jo įgaliotas administracijos                                      (parašas)</t>
  </si>
  <si>
    <t>(vardas ir pavardė)</t>
  </si>
  <si>
    <t xml:space="preserve">vadovas) </t>
  </si>
  <si>
    <t>Vyr. buhalterė</t>
  </si>
  <si>
    <t>Veronika Kolesnikova</t>
  </si>
  <si>
    <t>(vyriausiasis buhalteris (buhalteris))                                                                                             (parašas)</t>
  </si>
  <si>
    <t>3-iojo VSAFAS „Veiklos rezultatų ataskaita“</t>
  </si>
  <si>
    <t>(viešojo sektoriaus subjekto arba viešojo sektoriaus subjektų grupės pavadinimas)</t>
  </si>
  <si>
    <t>VEIKLOS REZULTATŲ ATASKAITA</t>
  </si>
  <si>
    <t>PAGAL 2016 M. BIRŽELIO 30 D. DUOMENIS</t>
  </si>
  <si>
    <t>2016-07-15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</si>
  <si>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</si>
  <si>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</si>
  <si>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</si>
  <si>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</si>
  <si>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</si>
  <si>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</si>
  <si>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</si>
  <si>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</si>
  <si>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</si>
  <si>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</si>
  <si>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</si>
  <si>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</si>
  <si>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</si>
  <si>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</si>
  <si>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</si>
  <si>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</si>
  <si>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</si>
  <si>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</si>
  <si>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</si>
  <si>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</si>
  <si>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</si>
  <si>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</si>
  <si>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</si>
  <si>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</si>
  <si>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</si>
  <si>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 xml:space="preserve">Komandiruočių </t>
  </si>
  <si>
    <t>KOMANDIRUOČIŲ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</si>
  <si>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</si>
  <si>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</si>
  <si>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</si>
  <si>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</si>
  <si>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</si>
  <si>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</si>
  <si>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</si>
  <si>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</si>
  <si>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</si>
  <si>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</si>
  <si>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</si>
  <si>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</si>
  <si>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</si>
  <si>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</si>
  <si>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</si>
  <si>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</si>
  <si>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</si>
  <si>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</si>
  <si>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</si>
  <si>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</si>
  <si>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</si>
  <si>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</si>
  <si>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</si>
  <si>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</si>
  <si>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</si>
  <si>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</si>
  <si>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</si>
  <si>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</si>
  <si>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</si>
  <si>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</si>
  <si>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</si>
  <si>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</si>
  <si>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</si>
  <si>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</si>
  <si>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</si>
  <si>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</si>
  <si>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</si>
  <si>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</si>
  <si>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</si>
  <si>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</si>
  <si>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</si>
  <si>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</si>
  <si>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</si>
  <si>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</si>
  <si>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</si>
  <si>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</si>
  <si>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Direktorės pav. ūkiui, pavaduojanti direktorę</t>
  </si>
  <si>
    <t>(teisės aktais įpareigoto pasirašyti asmens pareigų pavadinimas)                            (parašas)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</si>
  <si>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</si>
  <si>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</si>
  <si>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</si>
  <si>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</si>
  <si>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  2016 m.  birželio 30 d.</t>
  </si>
  <si>
    <t>(Eurais)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</si>
  <si>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</si>
  <si>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</si>
  <si>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</si>
  <si>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</si>
  <si>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9"/>
        <rFont val="Times New Roman"/>
        <family val="1"/>
        <charset val="186"/>
      </rPr>
      <t xml:space="preserve"> </t>
    </r>
  </si>
  <si>
    <t>Finansavimo sumų pergrupavimas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</si>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</sst>
</file>

<file path=xl/styles.xml><?xml version="1.0" encoding="utf-8"?>
<styleSheet xmlns="http://schemas.openxmlformats.org/spreadsheetml/2006/main">
  <numFmts count="1">
    <numFmt numFmtId="164" formatCode="#0.00;\ \(\ #0.00\ \)"/>
  </numFmts>
  <fonts count="21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trike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i/>
      <sz val="12"/>
      <name val="Times New Roman"/>
      <family val="1"/>
      <charset val="186"/>
    </font>
    <font>
      <sz val="10"/>
      <name val="Arial"/>
      <family val="2"/>
      <charset val="186"/>
    </font>
    <font>
      <sz val="9"/>
      <name val="Arial"/>
      <family val="2"/>
      <charset val="186"/>
    </font>
    <font>
      <b/>
      <strike/>
      <sz val="9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9"/>
      <color rgb="FFFF0000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233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10" fillId="2" borderId="1" xfId="0" applyNumberFormat="1" applyFont="1" applyFill="1" applyBorder="1" applyAlignment="1">
      <alignment vertical="center"/>
    </xf>
    <xf numFmtId="164" fontId="5" fillId="0" borderId="1" xfId="0" applyNumberFormat="1" applyFont="1" applyBorder="1" applyAlignment="1">
      <alignment horizontal="right" vertical="center"/>
    </xf>
    <xf numFmtId="0" fontId="4" fillId="3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 wrapText="1"/>
    </xf>
    <xf numFmtId="0" fontId="7" fillId="3" borderId="0" xfId="1" applyFont="1" applyFill="1" applyBorder="1" applyAlignment="1">
      <alignment vertical="center"/>
    </xf>
    <xf numFmtId="0" fontId="4" fillId="3" borderId="0" xfId="1" applyFont="1" applyFill="1" applyAlignment="1">
      <alignment vertical="center"/>
    </xf>
    <xf numFmtId="0" fontId="4" fillId="3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left" vertical="center"/>
    </xf>
    <xf numFmtId="0" fontId="7" fillId="3" borderId="2" xfId="1" applyFont="1" applyFill="1" applyBorder="1" applyAlignment="1">
      <alignment horizontal="left" vertical="center" wrapText="1"/>
    </xf>
    <xf numFmtId="2" fontId="7" fillId="2" borderId="1" xfId="1" applyNumberFormat="1" applyFont="1" applyFill="1" applyBorder="1" applyAlignment="1">
      <alignment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left" vertical="center"/>
    </xf>
    <xf numFmtId="0" fontId="13" fillId="3" borderId="4" xfId="1" applyFont="1" applyFill="1" applyBorder="1" applyAlignment="1">
      <alignment horizontal="left" vertical="center"/>
    </xf>
    <xf numFmtId="0" fontId="13" fillId="3" borderId="4" xfId="1" applyFont="1" applyFill="1" applyBorder="1" applyAlignment="1">
      <alignment horizontal="left" vertical="center" wrapText="1"/>
    </xf>
    <xf numFmtId="2" fontId="4" fillId="2" borderId="1" xfId="1" applyNumberFormat="1" applyFont="1" applyFill="1" applyBorder="1" applyAlignment="1">
      <alignment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/>
    </xf>
    <xf numFmtId="0" fontId="4" fillId="3" borderId="5" xfId="1" applyFont="1" applyFill="1" applyBorder="1" applyAlignment="1">
      <alignment horizontal="left" vertical="center" wrapText="1"/>
    </xf>
    <xf numFmtId="16" fontId="4" fillId="3" borderId="6" xfId="1" applyNumberFormat="1" applyFont="1" applyFill="1" applyBorder="1" applyAlignment="1">
      <alignment horizontal="left" vertical="center" wrapText="1"/>
    </xf>
    <xf numFmtId="2" fontId="4" fillId="3" borderId="1" xfId="1" applyNumberFormat="1" applyFont="1" applyFill="1" applyBorder="1" applyAlignment="1">
      <alignment vertical="center" wrapText="1"/>
    </xf>
    <xf numFmtId="0" fontId="4" fillId="3" borderId="6" xfId="1" applyFont="1" applyFill="1" applyBorder="1" applyAlignment="1">
      <alignment horizontal="left" vertical="center" wrapText="1"/>
    </xf>
    <xf numFmtId="16" fontId="4" fillId="3" borderId="1" xfId="1" applyNumberFormat="1" applyFont="1" applyFill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left" vertical="center"/>
    </xf>
    <xf numFmtId="2" fontId="4" fillId="0" borderId="1" xfId="1" applyNumberFormat="1" applyFont="1" applyFill="1" applyBorder="1" applyAlignment="1">
      <alignment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left" vertical="center"/>
    </xf>
    <xf numFmtId="0" fontId="4" fillId="3" borderId="9" xfId="1" applyFont="1" applyFill="1" applyBorder="1" applyAlignment="1">
      <alignment horizontal="left" vertical="center"/>
    </xf>
    <xf numFmtId="0" fontId="4" fillId="3" borderId="9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left" vertical="center"/>
    </xf>
    <xf numFmtId="0" fontId="4" fillId="0" borderId="5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/>
    </xf>
    <xf numFmtId="0" fontId="4" fillId="0" borderId="1" xfId="1" applyFont="1" applyFill="1" applyBorder="1" applyAlignment="1">
      <alignment horizontal="left" vertical="center" wrapText="1"/>
    </xf>
    <xf numFmtId="16" fontId="4" fillId="0" borderId="1" xfId="1" quotePrefix="1" applyNumberFormat="1" applyFont="1" applyFill="1" applyBorder="1" applyAlignment="1">
      <alignment horizontal="left" vertical="center" wrapText="1"/>
    </xf>
    <xf numFmtId="2" fontId="7" fillId="3" borderId="1" xfId="1" applyNumberFormat="1" applyFont="1" applyFill="1" applyBorder="1" applyAlignment="1">
      <alignment vertical="center" wrapText="1"/>
    </xf>
    <xf numFmtId="0" fontId="4" fillId="4" borderId="0" xfId="1" applyFont="1" applyFill="1" applyAlignment="1">
      <alignment vertical="center" wrapText="1"/>
    </xf>
    <xf numFmtId="0" fontId="7" fillId="0" borderId="1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left" vertical="center"/>
    </xf>
    <xf numFmtId="0" fontId="4" fillId="0" borderId="11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/>
    </xf>
    <xf numFmtId="0" fontId="4" fillId="0" borderId="12" xfId="1" applyFont="1" applyFill="1" applyBorder="1" applyAlignment="1">
      <alignment horizontal="left" vertical="center" wrapText="1"/>
    </xf>
    <xf numFmtId="16" fontId="4" fillId="3" borderId="5" xfId="1" applyNumberFormat="1" applyFont="1" applyFill="1" applyBorder="1" applyAlignment="1">
      <alignment horizontal="left" vertical="center" wrapText="1"/>
    </xf>
    <xf numFmtId="0" fontId="4" fillId="0" borderId="13" xfId="1" applyFont="1" applyFill="1" applyBorder="1" applyAlignment="1">
      <alignment horizontal="left" vertical="center"/>
    </xf>
    <xf numFmtId="0" fontId="4" fillId="0" borderId="14" xfId="1" applyFont="1" applyFill="1" applyBorder="1" applyAlignment="1">
      <alignment horizontal="left" vertical="center"/>
    </xf>
    <xf numFmtId="0" fontId="4" fillId="0" borderId="15" xfId="1" applyFont="1" applyFill="1" applyBorder="1" applyAlignment="1">
      <alignment horizontal="left" vertical="center" wrapText="1"/>
    </xf>
    <xf numFmtId="0" fontId="4" fillId="0" borderId="7" xfId="1" applyFont="1" applyFill="1" applyBorder="1" applyAlignment="1">
      <alignment horizontal="left" vertical="center"/>
    </xf>
    <xf numFmtId="0" fontId="4" fillId="0" borderId="13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left" vertical="center"/>
    </xf>
    <xf numFmtId="0" fontId="4" fillId="0" borderId="2" xfId="1" applyFont="1" applyFill="1" applyBorder="1" applyAlignment="1">
      <alignment horizontal="center" vertical="center"/>
    </xf>
    <xf numFmtId="16" fontId="4" fillId="0" borderId="1" xfId="1" applyNumberFormat="1" applyFont="1" applyFill="1" applyBorder="1" applyAlignment="1">
      <alignment horizontal="left" vertical="center"/>
    </xf>
    <xf numFmtId="0" fontId="4" fillId="3" borderId="1" xfId="1" quotePrefix="1" applyFont="1" applyFill="1" applyBorder="1" applyAlignment="1">
      <alignment horizontal="left" vertical="center" wrapText="1"/>
    </xf>
    <xf numFmtId="2" fontId="4" fillId="3" borderId="7" xfId="1" applyNumberFormat="1" applyFont="1" applyFill="1" applyBorder="1" applyAlignment="1">
      <alignment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3" borderId="3" xfId="1" applyFont="1" applyFill="1" applyBorder="1" applyAlignment="1">
      <alignment horizontal="left" vertical="center" wrapText="1"/>
    </xf>
    <xf numFmtId="2" fontId="4" fillId="3" borderId="16" xfId="1" applyNumberFormat="1" applyFont="1" applyFill="1" applyBorder="1" applyAlignment="1">
      <alignment vertical="center" wrapText="1"/>
    </xf>
    <xf numFmtId="0" fontId="4" fillId="3" borderId="17" xfId="1" applyFont="1" applyFill="1" applyBorder="1" applyAlignment="1">
      <alignment horizontal="center" vertical="center" wrapText="1"/>
    </xf>
    <xf numFmtId="0" fontId="7" fillId="3" borderId="18" xfId="1" applyFont="1" applyFill="1" applyBorder="1" applyAlignment="1">
      <alignment horizontal="left" vertical="center"/>
    </xf>
    <xf numFmtId="0" fontId="7" fillId="3" borderId="19" xfId="1" applyFont="1" applyFill="1" applyBorder="1" applyAlignment="1">
      <alignment horizontal="left" vertical="center"/>
    </xf>
    <xf numFmtId="0" fontId="7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left" vertical="center" wrapText="1"/>
    </xf>
    <xf numFmtId="2" fontId="7" fillId="2" borderId="21" xfId="1" applyNumberFormat="1" applyFont="1" applyFill="1" applyBorder="1" applyAlignment="1">
      <alignment vertical="center" wrapText="1"/>
    </xf>
    <xf numFmtId="2" fontId="7" fillId="2" borderId="20" xfId="1" applyNumberFormat="1" applyFont="1" applyFill="1" applyBorder="1" applyAlignment="1">
      <alignment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left" vertical="center"/>
    </xf>
    <xf numFmtId="0" fontId="7" fillId="3" borderId="7" xfId="1" applyFont="1" applyFill="1" applyBorder="1" applyAlignment="1">
      <alignment horizontal="left" vertical="center" wrapText="1"/>
    </xf>
    <xf numFmtId="0" fontId="4" fillId="3" borderId="7" xfId="1" applyFont="1" applyFill="1" applyBorder="1" applyAlignment="1">
      <alignment horizontal="left" vertical="center" wrapText="1"/>
    </xf>
    <xf numFmtId="2" fontId="7" fillId="2" borderId="7" xfId="1" applyNumberFormat="1" applyFont="1" applyFill="1" applyBorder="1" applyAlignment="1">
      <alignment vertical="center" wrapText="1"/>
    </xf>
    <xf numFmtId="0" fontId="4" fillId="3" borderId="4" xfId="1" applyFont="1" applyFill="1" applyBorder="1" applyAlignment="1">
      <alignment horizontal="left" vertical="center"/>
    </xf>
    <xf numFmtId="0" fontId="4" fillId="3" borderId="4" xfId="1" applyFont="1" applyFill="1" applyBorder="1" applyAlignment="1">
      <alignment horizontal="left" vertical="center" wrapText="1"/>
    </xf>
    <xf numFmtId="0" fontId="13" fillId="3" borderId="2" xfId="1" applyFont="1" applyFill="1" applyBorder="1" applyAlignment="1">
      <alignment horizontal="left" vertical="center"/>
    </xf>
    <xf numFmtId="0" fontId="13" fillId="3" borderId="6" xfId="1" applyFont="1" applyFill="1" applyBorder="1" applyAlignment="1">
      <alignment horizontal="left" vertical="center" wrapText="1"/>
    </xf>
    <xf numFmtId="16" fontId="4" fillId="3" borderId="1" xfId="1" quotePrefix="1" applyNumberFormat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/>
    </xf>
    <xf numFmtId="0" fontId="4" fillId="0" borderId="9" xfId="1" applyFont="1" applyFill="1" applyBorder="1" applyAlignment="1">
      <alignment horizontal="left" vertical="center" wrapText="1"/>
    </xf>
    <xf numFmtId="0" fontId="4" fillId="0" borderId="0" xfId="1" applyFont="1" applyFill="1" applyAlignment="1">
      <alignment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quotePrefix="1" applyFont="1" applyFill="1" applyBorder="1" applyAlignment="1">
      <alignment horizontal="left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center" wrapText="1"/>
    </xf>
    <xf numFmtId="0" fontId="13" fillId="0" borderId="2" xfId="1" applyFont="1" applyFill="1" applyBorder="1" applyAlignment="1">
      <alignment horizontal="left" vertical="center"/>
    </xf>
    <xf numFmtId="0" fontId="13" fillId="0" borderId="6" xfId="1" applyFont="1" applyFill="1" applyBorder="1" applyAlignment="1">
      <alignment horizontal="left" vertical="center" wrapText="1"/>
    </xf>
    <xf numFmtId="0" fontId="7" fillId="3" borderId="13" xfId="1" applyFont="1" applyFill="1" applyBorder="1" applyAlignment="1">
      <alignment horizontal="left" vertical="center"/>
    </xf>
    <xf numFmtId="0" fontId="7" fillId="3" borderId="13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7" fillId="3" borderId="6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left" vertical="center"/>
    </xf>
    <xf numFmtId="0" fontId="7" fillId="3" borderId="9" xfId="1" applyFont="1" applyFill="1" applyBorder="1" applyAlignment="1">
      <alignment horizontal="left" vertical="center" wrapText="1"/>
    </xf>
    <xf numFmtId="16" fontId="4" fillId="3" borderId="3" xfId="1" applyNumberFormat="1" applyFont="1" applyFill="1" applyBorder="1" applyAlignment="1">
      <alignment horizontal="left" vertical="center" wrapText="1"/>
    </xf>
    <xf numFmtId="2" fontId="4" fillId="3" borderId="3" xfId="1" applyNumberFormat="1" applyFont="1" applyFill="1" applyBorder="1" applyAlignment="1">
      <alignment vertical="center" wrapText="1"/>
    </xf>
    <xf numFmtId="0" fontId="7" fillId="3" borderId="17" xfId="1" applyFont="1" applyFill="1" applyBorder="1" applyAlignment="1">
      <alignment horizontal="center" vertical="center" wrapText="1"/>
    </xf>
    <xf numFmtId="2" fontId="7" fillId="2" borderId="18" xfId="1" applyNumberFormat="1" applyFont="1" applyFill="1" applyBorder="1" applyAlignment="1">
      <alignment vertical="center" wrapText="1"/>
    </xf>
    <xf numFmtId="0" fontId="7" fillId="3" borderId="0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vertical="center"/>
    </xf>
    <xf numFmtId="0" fontId="8" fillId="0" borderId="0" xfId="1" applyFont="1" applyFill="1" applyAlignment="1">
      <alignment vertical="center" wrapText="1"/>
    </xf>
    <xf numFmtId="16" fontId="4" fillId="0" borderId="5" xfId="1" quotePrefix="1" applyNumberFormat="1" applyFont="1" applyFill="1" applyBorder="1" applyAlignment="1">
      <alignment horizontal="left" vertical="center" wrapText="1"/>
    </xf>
    <xf numFmtId="2" fontId="7" fillId="5" borderId="1" xfId="1" applyNumberFormat="1" applyFont="1" applyFill="1" applyBorder="1" applyAlignment="1">
      <alignment vertical="center" wrapText="1"/>
    </xf>
    <xf numFmtId="2" fontId="11" fillId="3" borderId="18" xfId="1" applyNumberFormat="1" applyFont="1" applyFill="1" applyBorder="1" applyAlignment="1">
      <alignment horizontal="left" vertical="center" wrapText="1"/>
    </xf>
    <xf numFmtId="2" fontId="4" fillId="3" borderId="0" xfId="1" applyNumberFormat="1" applyFont="1" applyFill="1" applyAlignment="1">
      <alignment vertical="center" wrapText="1"/>
    </xf>
    <xf numFmtId="2" fontId="19" fillId="6" borderId="1" xfId="1" applyNumberFormat="1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49" fontId="20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justify" vertical="center" wrapText="1"/>
    </xf>
    <xf numFmtId="2" fontId="11" fillId="0" borderId="1" xfId="0" applyNumberFormat="1" applyFont="1" applyBorder="1" applyAlignment="1">
      <alignment horizontal="justify" vertical="center" wrapText="1"/>
    </xf>
    <xf numFmtId="2" fontId="12" fillId="0" borderId="1" xfId="0" applyNumberFormat="1" applyFont="1" applyBorder="1" applyAlignment="1">
      <alignment horizontal="justify" vertical="center" wrapText="1"/>
    </xf>
    <xf numFmtId="2" fontId="12" fillId="3" borderId="7" xfId="0" applyNumberFormat="1" applyFont="1" applyFill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2" fillId="0" borderId="7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justify" vertical="center" wrapText="1"/>
    </xf>
    <xf numFmtId="0" fontId="7" fillId="3" borderId="0" xfId="1" applyFont="1" applyFill="1" applyAlignment="1">
      <alignment horizontal="center" vertical="center" wrapText="1"/>
    </xf>
    <xf numFmtId="0" fontId="16" fillId="3" borderId="0" xfId="1" applyFill="1" applyAlignment="1">
      <alignment vertical="center" wrapText="1"/>
    </xf>
    <xf numFmtId="0" fontId="4" fillId="3" borderId="0" xfId="1" applyFont="1" applyFill="1" applyAlignment="1">
      <alignment horizontal="center" vertical="center" wrapText="1"/>
    </xf>
    <xf numFmtId="0" fontId="4" fillId="6" borderId="0" xfId="1" applyFont="1" applyFill="1" applyAlignment="1">
      <alignment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16" fillId="0" borderId="0" xfId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vertical="center" wrapText="1"/>
    </xf>
    <xf numFmtId="0" fontId="4" fillId="3" borderId="0" xfId="1" applyFont="1" applyFill="1" applyAlignment="1">
      <alignment horizontal="center" vertical="center" wrapText="1"/>
    </xf>
    <xf numFmtId="0" fontId="8" fillId="3" borderId="0" xfId="1" applyFont="1" applyFill="1" applyAlignment="1">
      <alignment vertical="center" wrapText="1"/>
    </xf>
    <xf numFmtId="0" fontId="12" fillId="3" borderId="0" xfId="1" applyFont="1" applyFill="1" applyBorder="1" applyAlignment="1">
      <alignment wrapText="1"/>
    </xf>
    <xf numFmtId="0" fontId="17" fillId="0" borderId="0" xfId="1" applyFont="1" applyAlignment="1"/>
    <xf numFmtId="0" fontId="12" fillId="3" borderId="0" xfId="1" applyFont="1" applyFill="1" applyBorder="1" applyAlignment="1">
      <alignment vertical="center" wrapText="1"/>
    </xf>
    <xf numFmtId="0" fontId="17" fillId="0" borderId="0" xfId="1" applyFont="1" applyAlignment="1">
      <alignment vertical="center"/>
    </xf>
    <xf numFmtId="0" fontId="7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16" fillId="3" borderId="0" xfId="1" applyFill="1" applyAlignment="1">
      <alignment vertical="center" wrapText="1"/>
    </xf>
    <xf numFmtId="0" fontId="16" fillId="0" borderId="0" xfId="1" applyAlignment="1">
      <alignment vertical="center"/>
    </xf>
    <xf numFmtId="0" fontId="2" fillId="0" borderId="0" xfId="1" applyFont="1" applyAlignment="1">
      <alignment horizontal="center" vertical="center"/>
    </xf>
    <xf numFmtId="0" fontId="16" fillId="3" borderId="0" xfId="1" applyFill="1" applyAlignment="1">
      <alignment horizontal="center" vertical="center" wrapText="1"/>
    </xf>
    <xf numFmtId="0" fontId="1" fillId="0" borderId="0" xfId="1" applyFont="1" applyAlignment="1">
      <alignment horizontal="center" vertical="center"/>
    </xf>
    <xf numFmtId="0" fontId="4" fillId="0" borderId="0" xfId="1" applyFont="1" applyFill="1" applyAlignment="1">
      <alignment horizontal="center" vertical="center" wrapText="1"/>
    </xf>
    <xf numFmtId="0" fontId="16" fillId="0" borderId="0" xfId="1" applyFill="1" applyAlignment="1">
      <alignment horizontal="center" vertical="center" wrapText="1"/>
    </xf>
    <xf numFmtId="0" fontId="16" fillId="0" borderId="0" xfId="1" applyFill="1" applyAlignment="1">
      <alignment vertical="center" wrapText="1"/>
    </xf>
    <xf numFmtId="0" fontId="4" fillId="6" borderId="0" xfId="1" applyFont="1" applyFill="1" applyAlignment="1">
      <alignment vertical="center" wrapText="1"/>
    </xf>
    <xf numFmtId="0" fontId="9" fillId="3" borderId="0" xfId="1" applyFont="1" applyFill="1" applyAlignment="1">
      <alignment vertical="center" wrapText="1"/>
    </xf>
    <xf numFmtId="14" fontId="4" fillId="3" borderId="0" xfId="1" applyNumberFormat="1" applyFont="1" applyFill="1" applyAlignment="1">
      <alignment horizontal="center" vertical="center" wrapText="1"/>
    </xf>
    <xf numFmtId="0" fontId="4" fillId="0" borderId="0" xfId="1" applyFont="1" applyFill="1" applyAlignment="1">
      <alignment horizontal="left" vertical="center" wrapText="1"/>
    </xf>
    <xf numFmtId="0" fontId="14" fillId="0" borderId="15" xfId="1" applyFont="1" applyFill="1" applyBorder="1" applyAlignment="1">
      <alignment horizontal="right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left" vertical="center" wrapText="1"/>
    </xf>
    <xf numFmtId="0" fontId="4" fillId="3" borderId="2" xfId="1" applyFont="1" applyFill="1" applyBorder="1" applyAlignment="1">
      <alignment horizontal="left" vertical="center" wrapText="1"/>
    </xf>
    <xf numFmtId="0" fontId="8" fillId="0" borderId="6" xfId="1" applyFont="1" applyBorder="1" applyAlignment="1">
      <alignment horizontal="left" vertical="center" wrapText="1"/>
    </xf>
    <xf numFmtId="0" fontId="8" fillId="0" borderId="5" xfId="1" applyFont="1" applyBorder="1" applyAlignment="1">
      <alignment horizontal="left" vertical="center" wrapText="1"/>
    </xf>
    <xf numFmtId="0" fontId="7" fillId="0" borderId="19" xfId="1" applyFont="1" applyFill="1" applyBorder="1" applyAlignment="1">
      <alignment horizontal="left" vertical="center" wrapText="1"/>
    </xf>
    <xf numFmtId="0" fontId="9" fillId="0" borderId="23" xfId="1" applyFont="1" applyFill="1" applyBorder="1" applyAlignment="1">
      <alignment horizontal="left" vertical="center" wrapText="1"/>
    </xf>
    <xf numFmtId="0" fontId="9" fillId="0" borderId="21" xfId="1" applyFont="1" applyFill="1" applyBorder="1" applyAlignment="1">
      <alignment horizontal="left" vertical="center" wrapText="1"/>
    </xf>
    <xf numFmtId="0" fontId="4" fillId="3" borderId="0" xfId="1" applyFont="1" applyFill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16" fillId="0" borderId="0" xfId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</cellXfs>
  <cellStyles count="2">
    <cellStyle name="Įprastas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showGridLines="0" topLeftCell="A67" zoomScaleNormal="100" zoomScaleSheetLayoutView="100" workbookViewId="0">
      <selection activeCell="A98" sqref="A98:D98"/>
    </sheetView>
  </sheetViews>
  <sheetFormatPr defaultRowHeight="12.75"/>
  <cols>
    <col min="1" max="1" width="10.5703125" style="19" customWidth="1"/>
    <col min="2" max="2" width="3.140625" style="20" customWidth="1"/>
    <col min="3" max="3" width="2.7109375" style="20" customWidth="1"/>
    <col min="4" max="4" width="59" style="20" customWidth="1"/>
    <col min="5" max="5" width="8.5703125" style="17" customWidth="1"/>
    <col min="6" max="6" width="11.85546875" style="19" customWidth="1"/>
    <col min="7" max="7" width="12.85546875" style="19" customWidth="1"/>
    <col min="8" max="16384" width="9.140625" style="19"/>
  </cols>
  <sheetData>
    <row r="1" spans="1:7">
      <c r="A1" s="16"/>
      <c r="B1" s="17"/>
      <c r="C1" s="17"/>
      <c r="D1" s="17"/>
      <c r="E1" s="18"/>
      <c r="F1" s="16"/>
      <c r="G1" s="16"/>
    </row>
    <row r="2" spans="1:7">
      <c r="E2" s="174" t="s">
        <v>0</v>
      </c>
      <c r="F2" s="175"/>
      <c r="G2" s="175"/>
    </row>
    <row r="3" spans="1:7">
      <c r="E3" s="176" t="s">
        <v>1</v>
      </c>
      <c r="F3" s="177"/>
      <c r="G3" s="177"/>
    </row>
    <row r="5" spans="1:7">
      <c r="A5" s="178"/>
      <c r="B5" s="179"/>
      <c r="C5" s="179"/>
      <c r="D5" s="179"/>
      <c r="E5" s="179"/>
      <c r="F5" s="180"/>
      <c r="G5" s="180"/>
    </row>
    <row r="6" spans="1:7">
      <c r="A6" s="181"/>
      <c r="B6" s="181"/>
      <c r="C6" s="181"/>
      <c r="D6" s="181"/>
      <c r="E6" s="181"/>
      <c r="F6" s="181"/>
      <c r="G6" s="181"/>
    </row>
    <row r="7" spans="1:7" ht="12.75" customHeight="1">
      <c r="A7" s="182" t="s">
        <v>2</v>
      </c>
      <c r="B7" s="182"/>
      <c r="C7" s="182"/>
      <c r="D7" s="182"/>
      <c r="E7" s="182"/>
      <c r="F7" s="182"/>
      <c r="G7" s="182"/>
    </row>
    <row r="8" spans="1:7">
      <c r="A8" s="172" t="s">
        <v>3</v>
      </c>
      <c r="B8" s="183"/>
      <c r="C8" s="183"/>
      <c r="D8" s="183"/>
      <c r="E8" s="183"/>
      <c r="F8" s="180"/>
      <c r="G8" s="180"/>
    </row>
    <row r="9" spans="1:7" ht="12.75" customHeight="1">
      <c r="A9" s="184" t="s">
        <v>4</v>
      </c>
      <c r="B9" s="184"/>
      <c r="C9" s="184"/>
      <c r="D9" s="184"/>
      <c r="E9" s="184"/>
      <c r="F9" s="184"/>
      <c r="G9" s="184"/>
    </row>
    <row r="10" spans="1:7">
      <c r="A10" s="185" t="s">
        <v>5</v>
      </c>
      <c r="B10" s="186"/>
      <c r="C10" s="186"/>
      <c r="D10" s="186"/>
      <c r="E10" s="186"/>
      <c r="F10" s="187"/>
      <c r="G10" s="187"/>
    </row>
    <row r="11" spans="1:7">
      <c r="A11" s="187"/>
      <c r="B11" s="187"/>
      <c r="C11" s="187"/>
      <c r="D11" s="187"/>
      <c r="E11" s="187"/>
      <c r="F11" s="187"/>
      <c r="G11" s="187"/>
    </row>
    <row r="12" spans="1:7">
      <c r="A12" s="188"/>
      <c r="B12" s="180"/>
      <c r="C12" s="180"/>
      <c r="D12" s="180"/>
      <c r="E12" s="180"/>
    </row>
    <row r="13" spans="1:7">
      <c r="A13" s="178" t="s">
        <v>6</v>
      </c>
      <c r="B13" s="179"/>
      <c r="C13" s="179"/>
      <c r="D13" s="179"/>
      <c r="E13" s="179"/>
      <c r="F13" s="189"/>
      <c r="G13" s="189"/>
    </row>
    <row r="14" spans="1:7" ht="12.75" customHeight="1">
      <c r="A14" s="178" t="s">
        <v>7</v>
      </c>
      <c r="B14" s="179"/>
      <c r="C14" s="179"/>
      <c r="D14" s="179"/>
      <c r="E14" s="179"/>
      <c r="F14" s="189"/>
      <c r="G14" s="189"/>
    </row>
    <row r="15" spans="1:7">
      <c r="A15" s="157"/>
      <c r="B15" s="170"/>
      <c r="C15" s="170"/>
      <c r="D15" s="170"/>
      <c r="E15" s="170"/>
      <c r="F15" s="171"/>
      <c r="G15" s="171"/>
    </row>
    <row r="16" spans="1:7" ht="18" customHeight="1">
      <c r="A16" s="190">
        <v>42566</v>
      </c>
      <c r="B16" s="172"/>
      <c r="C16" s="172"/>
      <c r="D16" s="172"/>
      <c r="E16" s="172"/>
      <c r="F16" s="172"/>
      <c r="G16" s="172"/>
    </row>
    <row r="17" spans="1:7" ht="18" customHeight="1">
      <c r="A17" s="172" t="s">
        <v>8</v>
      </c>
      <c r="B17" s="172"/>
      <c r="C17" s="172"/>
      <c r="D17" s="172"/>
      <c r="E17" s="172"/>
      <c r="F17" s="173"/>
      <c r="G17" s="173"/>
    </row>
    <row r="18" spans="1:7" ht="19.5" customHeight="1">
      <c r="A18" s="157"/>
      <c r="B18" s="159"/>
      <c r="C18" s="159"/>
      <c r="D18" s="192" t="s">
        <v>9</v>
      </c>
      <c r="E18" s="192"/>
      <c r="F18" s="192"/>
      <c r="G18" s="192"/>
    </row>
    <row r="19" spans="1:7" ht="67.5" customHeight="1">
      <c r="A19" s="21" t="s">
        <v>10</v>
      </c>
      <c r="B19" s="193" t="s">
        <v>11</v>
      </c>
      <c r="C19" s="194"/>
      <c r="D19" s="195"/>
      <c r="E19" s="22" t="s">
        <v>12</v>
      </c>
      <c r="F19" s="23" t="s">
        <v>13</v>
      </c>
      <c r="G19" s="23" t="s">
        <v>14</v>
      </c>
    </row>
    <row r="20" spans="1:7" s="20" customFormat="1" ht="12.75" customHeight="1">
      <c r="A20" s="23" t="s">
        <v>15</v>
      </c>
      <c r="B20" s="24" t="s">
        <v>16</v>
      </c>
      <c r="C20" s="25"/>
      <c r="D20" s="26"/>
      <c r="E20" s="162"/>
      <c r="F20" s="27">
        <f>F21+F27</f>
        <v>139849.28</v>
      </c>
      <c r="G20" s="27">
        <v>143152.88</v>
      </c>
    </row>
    <row r="21" spans="1:7" s="20" customFormat="1" ht="12.75" customHeight="1">
      <c r="A21" s="28" t="s">
        <v>17</v>
      </c>
      <c r="B21" s="29" t="s">
        <v>18</v>
      </c>
      <c r="C21" s="30"/>
      <c r="D21" s="31"/>
      <c r="E21" s="162"/>
      <c r="F21" s="32">
        <f>F22+F23+F24+F25</f>
        <v>0</v>
      </c>
      <c r="G21" s="32">
        <v>0</v>
      </c>
    </row>
    <row r="22" spans="1:7" s="20" customFormat="1" ht="12.75" customHeight="1">
      <c r="A22" s="33" t="s">
        <v>19</v>
      </c>
      <c r="B22" s="34"/>
      <c r="C22" s="35" t="s">
        <v>20</v>
      </c>
      <c r="D22" s="36"/>
      <c r="E22" s="37"/>
      <c r="F22" s="38"/>
      <c r="G22" s="38"/>
    </row>
    <row r="23" spans="1:7" s="20" customFormat="1" ht="12.75" customHeight="1">
      <c r="A23" s="33" t="s">
        <v>21</v>
      </c>
      <c r="B23" s="34"/>
      <c r="C23" s="35" t="s">
        <v>22</v>
      </c>
      <c r="D23" s="39"/>
      <c r="E23" s="40"/>
      <c r="F23" s="38"/>
      <c r="G23" s="38">
        <v>0</v>
      </c>
    </row>
    <row r="24" spans="1:7" s="20" customFormat="1" ht="12.75" customHeight="1">
      <c r="A24" s="33" t="s">
        <v>23</v>
      </c>
      <c r="B24" s="34"/>
      <c r="C24" s="35" t="s">
        <v>24</v>
      </c>
      <c r="D24" s="39"/>
      <c r="E24" s="40"/>
      <c r="F24" s="38"/>
      <c r="G24" s="38"/>
    </row>
    <row r="25" spans="1:7" s="20" customFormat="1" ht="12.75" customHeight="1">
      <c r="A25" s="33" t="s">
        <v>25</v>
      </c>
      <c r="B25" s="34"/>
      <c r="C25" s="35" t="s">
        <v>26</v>
      </c>
      <c r="D25" s="39"/>
      <c r="E25" s="41"/>
      <c r="F25" s="38"/>
      <c r="G25" s="38"/>
    </row>
    <row r="26" spans="1:7" s="20" customFormat="1" ht="12.75" customHeight="1">
      <c r="A26" s="42" t="s">
        <v>27</v>
      </c>
      <c r="B26" s="34"/>
      <c r="C26" s="43" t="s">
        <v>28</v>
      </c>
      <c r="D26" s="36"/>
      <c r="E26" s="41"/>
      <c r="F26" s="44"/>
      <c r="G26" s="44"/>
    </row>
    <row r="27" spans="1:7" s="20" customFormat="1" ht="12.75" customHeight="1">
      <c r="A27" s="45" t="s">
        <v>29</v>
      </c>
      <c r="B27" s="46" t="s">
        <v>30</v>
      </c>
      <c r="C27" s="47"/>
      <c r="D27" s="48"/>
      <c r="E27" s="41"/>
      <c r="F27" s="32">
        <f>SUM(F29:F37)</f>
        <v>139849.28</v>
      </c>
      <c r="G27" s="32">
        <v>143152.88</v>
      </c>
    </row>
    <row r="28" spans="1:7" s="20" customFormat="1" ht="12.75" customHeight="1">
      <c r="A28" s="33" t="s">
        <v>31</v>
      </c>
      <c r="B28" s="34"/>
      <c r="C28" s="35" t="s">
        <v>32</v>
      </c>
      <c r="D28" s="39"/>
      <c r="E28" s="40"/>
      <c r="F28" s="38"/>
      <c r="G28" s="38"/>
    </row>
    <row r="29" spans="1:7" s="20" customFormat="1" ht="12.75" customHeight="1">
      <c r="A29" s="33" t="s">
        <v>33</v>
      </c>
      <c r="B29" s="34"/>
      <c r="C29" s="35" t="s">
        <v>34</v>
      </c>
      <c r="D29" s="39"/>
      <c r="E29" s="40"/>
      <c r="F29" s="38">
        <v>129308.55</v>
      </c>
      <c r="G29" s="38">
        <v>131059.71</v>
      </c>
    </row>
    <row r="30" spans="1:7" s="20" customFormat="1" ht="12.75" customHeight="1">
      <c r="A30" s="33" t="s">
        <v>35</v>
      </c>
      <c r="B30" s="34"/>
      <c r="C30" s="35" t="s">
        <v>36</v>
      </c>
      <c r="D30" s="39"/>
      <c r="E30" s="40"/>
      <c r="F30" s="38"/>
      <c r="G30" s="38"/>
    </row>
    <row r="31" spans="1:7" s="20" customFormat="1" ht="12.75" customHeight="1">
      <c r="A31" s="33" t="s">
        <v>37</v>
      </c>
      <c r="B31" s="34"/>
      <c r="C31" s="35" t="s">
        <v>38</v>
      </c>
      <c r="D31" s="39"/>
      <c r="E31" s="40"/>
      <c r="F31" s="38"/>
      <c r="G31" s="38"/>
    </row>
    <row r="32" spans="1:7" s="20" customFormat="1" ht="12.75" customHeight="1">
      <c r="A32" s="33" t="s">
        <v>39</v>
      </c>
      <c r="B32" s="34"/>
      <c r="C32" s="35" t="s">
        <v>40</v>
      </c>
      <c r="D32" s="39"/>
      <c r="E32" s="40"/>
      <c r="F32" s="38">
        <v>10035.92</v>
      </c>
      <c r="G32" s="38">
        <v>11476.16</v>
      </c>
    </row>
    <row r="33" spans="1:13" s="20" customFormat="1" ht="12.75" customHeight="1">
      <c r="A33" s="33" t="s">
        <v>41</v>
      </c>
      <c r="B33" s="34"/>
      <c r="C33" s="35" t="s">
        <v>42</v>
      </c>
      <c r="D33" s="39"/>
      <c r="E33" s="40"/>
      <c r="F33" s="38"/>
      <c r="G33" s="38"/>
    </row>
    <row r="34" spans="1:13" s="20" customFormat="1" ht="12.75" customHeight="1">
      <c r="A34" s="33" t="s">
        <v>43</v>
      </c>
      <c r="B34" s="34"/>
      <c r="C34" s="35" t="s">
        <v>44</v>
      </c>
      <c r="D34" s="39"/>
      <c r="E34" s="40"/>
      <c r="F34" s="38"/>
      <c r="G34" s="38"/>
    </row>
    <row r="35" spans="1:13" s="20" customFormat="1" ht="12.75" customHeight="1">
      <c r="A35" s="33" t="s">
        <v>45</v>
      </c>
      <c r="B35" s="34"/>
      <c r="C35" s="35" t="s">
        <v>46</v>
      </c>
      <c r="D35" s="39"/>
      <c r="E35" s="40"/>
      <c r="F35" s="38">
        <v>504.81</v>
      </c>
      <c r="G35" s="38">
        <v>617.01</v>
      </c>
    </row>
    <row r="36" spans="1:13" s="20" customFormat="1" ht="12.75" customHeight="1">
      <c r="A36" s="33" t="s">
        <v>47</v>
      </c>
      <c r="B36" s="49"/>
      <c r="C36" s="50" t="s">
        <v>48</v>
      </c>
      <c r="D36" s="161"/>
      <c r="E36" s="40"/>
      <c r="F36" s="38"/>
      <c r="G36" s="38"/>
    </row>
    <row r="37" spans="1:13" s="20" customFormat="1" ht="12.75" customHeight="1">
      <c r="A37" s="33" t="s">
        <v>49</v>
      </c>
      <c r="B37" s="34"/>
      <c r="C37" s="35" t="s">
        <v>50</v>
      </c>
      <c r="D37" s="39"/>
      <c r="E37" s="41"/>
      <c r="F37" s="38"/>
      <c r="G37" s="38"/>
    </row>
    <row r="38" spans="1:13" s="20" customFormat="1" ht="12.75" customHeight="1">
      <c r="A38" s="28" t="s">
        <v>51</v>
      </c>
      <c r="B38" s="51" t="s">
        <v>52</v>
      </c>
      <c r="C38" s="51"/>
      <c r="D38" s="41"/>
      <c r="E38" s="41"/>
      <c r="F38" s="38"/>
      <c r="G38" s="38"/>
    </row>
    <row r="39" spans="1:13" s="57" customFormat="1" ht="12.75" customHeight="1">
      <c r="A39" s="52" t="s">
        <v>53</v>
      </c>
      <c r="B39" s="61" t="s">
        <v>54</v>
      </c>
      <c r="C39" s="61"/>
      <c r="D39" s="81"/>
      <c r="E39" s="55"/>
      <c r="F39" s="129"/>
      <c r="G39" s="129"/>
      <c r="H39" s="160"/>
      <c r="I39" s="160"/>
      <c r="J39" s="160"/>
      <c r="K39" s="160"/>
      <c r="L39" s="160"/>
      <c r="M39" s="160"/>
    </row>
    <row r="40" spans="1:13" s="57" customFormat="1" ht="12.75" customHeight="1">
      <c r="A40" s="52" t="s">
        <v>55</v>
      </c>
      <c r="B40" s="49"/>
      <c r="C40" s="67" t="s">
        <v>56</v>
      </c>
      <c r="D40" s="114"/>
      <c r="E40" s="128"/>
      <c r="F40" s="56"/>
      <c r="G40" s="56"/>
      <c r="H40" s="160"/>
      <c r="I40" s="160"/>
      <c r="J40" s="160"/>
      <c r="K40" s="160"/>
      <c r="L40" s="160"/>
      <c r="M40" s="160"/>
    </row>
    <row r="41" spans="1:13" s="57" customFormat="1" ht="12.75" customHeight="1">
      <c r="A41" s="52" t="s">
        <v>57</v>
      </c>
      <c r="B41" s="49"/>
      <c r="C41" s="67" t="s">
        <v>58</v>
      </c>
      <c r="D41" s="114"/>
      <c r="E41" s="128"/>
      <c r="F41" s="56"/>
      <c r="G41" s="56"/>
      <c r="H41" s="160"/>
      <c r="I41" s="160"/>
      <c r="J41" s="160"/>
      <c r="K41" s="160"/>
      <c r="L41" s="160"/>
      <c r="M41" s="160"/>
    </row>
    <row r="42" spans="1:13" s="20" customFormat="1" ht="12.75" customHeight="1">
      <c r="A42" s="23" t="s">
        <v>59</v>
      </c>
      <c r="B42" s="92" t="s">
        <v>60</v>
      </c>
      <c r="C42" s="112"/>
      <c r="D42" s="113"/>
      <c r="E42" s="40"/>
      <c r="F42" s="27"/>
      <c r="G42" s="27"/>
    </row>
    <row r="43" spans="1:13" s="20" customFormat="1" ht="12.75" customHeight="1">
      <c r="A43" s="21" t="s">
        <v>61</v>
      </c>
      <c r="B43" s="58" t="s">
        <v>62</v>
      </c>
      <c r="C43" s="59"/>
      <c r="D43" s="60"/>
      <c r="E43" s="41"/>
      <c r="F43" s="27">
        <f>F44+F50+F51+F58+F59</f>
        <v>63804.15</v>
      </c>
      <c r="G43" s="27">
        <v>25719.45</v>
      </c>
    </row>
    <row r="44" spans="1:13" s="20" customFormat="1" ht="12.75" customHeight="1">
      <c r="A44" s="52" t="s">
        <v>17</v>
      </c>
      <c r="B44" s="61" t="s">
        <v>63</v>
      </c>
      <c r="C44" s="62"/>
      <c r="D44" s="63"/>
      <c r="E44" s="41"/>
      <c r="F44" s="44"/>
      <c r="G44" s="44">
        <v>580.51</v>
      </c>
    </row>
    <row r="45" spans="1:13" s="20" customFormat="1" ht="12.75" customHeight="1">
      <c r="A45" s="64" t="s">
        <v>19</v>
      </c>
      <c r="B45" s="62"/>
      <c r="C45" s="65" t="s">
        <v>64</v>
      </c>
      <c r="D45" s="66"/>
      <c r="E45" s="40"/>
      <c r="F45" s="38"/>
      <c r="G45" s="38"/>
    </row>
    <row r="46" spans="1:13" s="20" customFormat="1" ht="12.75" customHeight="1">
      <c r="A46" s="64" t="s">
        <v>21</v>
      </c>
      <c r="B46" s="49"/>
      <c r="C46" s="67" t="s">
        <v>65</v>
      </c>
      <c r="D46" s="68"/>
      <c r="E46" s="69"/>
      <c r="F46" s="38"/>
      <c r="G46" s="38">
        <v>580.51</v>
      </c>
    </row>
    <row r="47" spans="1:13" s="20" customFormat="1">
      <c r="A47" s="64" t="s">
        <v>23</v>
      </c>
      <c r="B47" s="70"/>
      <c r="C47" s="71" t="s">
        <v>66</v>
      </c>
      <c r="D47" s="72"/>
      <c r="E47" s="40"/>
      <c r="F47" s="38"/>
      <c r="G47" s="38"/>
    </row>
    <row r="48" spans="1:13" s="20" customFormat="1">
      <c r="A48" s="64" t="s">
        <v>25</v>
      </c>
      <c r="B48" s="49"/>
      <c r="C48" s="50" t="s">
        <v>67</v>
      </c>
      <c r="D48" s="161"/>
      <c r="E48" s="40"/>
      <c r="F48" s="38"/>
      <c r="G48" s="38"/>
    </row>
    <row r="49" spans="1:10" s="20" customFormat="1" ht="12.75" customHeight="1">
      <c r="A49" s="64" t="s">
        <v>27</v>
      </c>
      <c r="B49" s="59"/>
      <c r="C49" s="196" t="s">
        <v>68</v>
      </c>
      <c r="D49" s="197"/>
      <c r="E49" s="40"/>
      <c r="F49" s="38"/>
      <c r="G49" s="38"/>
    </row>
    <row r="50" spans="1:10" s="20" customFormat="1" ht="12.75" customHeight="1">
      <c r="A50" s="52" t="s">
        <v>29</v>
      </c>
      <c r="B50" s="73" t="s">
        <v>69</v>
      </c>
      <c r="C50" s="70"/>
      <c r="D50" s="74"/>
      <c r="E50" s="41"/>
      <c r="F50" s="44"/>
      <c r="G50" s="44">
        <v>860.02</v>
      </c>
    </row>
    <row r="51" spans="1:10" s="20" customFormat="1" ht="12.75" customHeight="1">
      <c r="A51" s="52" t="s">
        <v>51</v>
      </c>
      <c r="B51" s="61" t="s">
        <v>70</v>
      </c>
      <c r="C51" s="62"/>
      <c r="D51" s="63"/>
      <c r="E51" s="41"/>
      <c r="F51" s="32">
        <f>SUM(F52:F57)</f>
        <v>57028.19</v>
      </c>
      <c r="G51" s="32">
        <v>19927.45</v>
      </c>
    </row>
    <row r="52" spans="1:10" s="20" customFormat="1" ht="12.75" customHeight="1">
      <c r="A52" s="64" t="s">
        <v>71</v>
      </c>
      <c r="B52" s="62"/>
      <c r="C52" s="75" t="s">
        <v>72</v>
      </c>
      <c r="D52" s="66"/>
      <c r="E52" s="41"/>
      <c r="F52" s="38"/>
      <c r="G52" s="38"/>
    </row>
    <row r="53" spans="1:10" s="20" customFormat="1" ht="12.75" customHeight="1">
      <c r="A53" s="76" t="s">
        <v>73</v>
      </c>
      <c r="B53" s="49"/>
      <c r="C53" s="50" t="s">
        <v>74</v>
      </c>
      <c r="D53" s="67"/>
      <c r="E53" s="77"/>
      <c r="F53" s="38"/>
      <c r="G53" s="38">
        <v>2825.96</v>
      </c>
    </row>
    <row r="54" spans="1:10" s="20" customFormat="1" ht="12.75" customHeight="1">
      <c r="A54" s="64" t="s">
        <v>75</v>
      </c>
      <c r="B54" s="49"/>
      <c r="C54" s="50" t="s">
        <v>76</v>
      </c>
      <c r="D54" s="161"/>
      <c r="E54" s="78"/>
      <c r="F54" s="38"/>
      <c r="G54" s="38"/>
    </row>
    <row r="55" spans="1:10" s="20" customFormat="1" ht="12.75" customHeight="1">
      <c r="A55" s="64" t="s">
        <v>77</v>
      </c>
      <c r="B55" s="49"/>
      <c r="C55" s="196" t="s">
        <v>78</v>
      </c>
      <c r="D55" s="197"/>
      <c r="E55" s="78"/>
      <c r="F55" s="38">
        <v>4488.26</v>
      </c>
      <c r="G55" s="38">
        <v>2502.3200000000002</v>
      </c>
    </row>
    <row r="56" spans="1:10" s="20" customFormat="1" ht="12.75" customHeight="1">
      <c r="A56" s="64" t="s">
        <v>79</v>
      </c>
      <c r="B56" s="49"/>
      <c r="C56" s="50" t="s">
        <v>80</v>
      </c>
      <c r="D56" s="161"/>
      <c r="E56" s="78"/>
      <c r="F56" s="38">
        <v>38444.79</v>
      </c>
      <c r="G56" s="38">
        <v>7699.03</v>
      </c>
    </row>
    <row r="57" spans="1:10" s="20" customFormat="1" ht="12.75" customHeight="1">
      <c r="A57" s="64" t="s">
        <v>81</v>
      </c>
      <c r="B57" s="49"/>
      <c r="C57" s="50" t="s">
        <v>82</v>
      </c>
      <c r="D57" s="161"/>
      <c r="E57" s="41"/>
      <c r="F57" s="38">
        <v>14095.14</v>
      </c>
      <c r="G57" s="38">
        <v>6900.14</v>
      </c>
    </row>
    <row r="58" spans="1:10" s="20" customFormat="1" ht="12.75" customHeight="1">
      <c r="A58" s="52" t="s">
        <v>53</v>
      </c>
      <c r="B58" s="53" t="s">
        <v>83</v>
      </c>
      <c r="C58" s="53"/>
      <c r="D58" s="54"/>
      <c r="E58" s="78"/>
      <c r="F58" s="79"/>
      <c r="G58" s="79"/>
    </row>
    <row r="59" spans="1:10" s="20" customFormat="1" ht="12.75" customHeight="1" thickBot="1">
      <c r="A59" s="80" t="s">
        <v>84</v>
      </c>
      <c r="B59" s="61" t="s">
        <v>85</v>
      </c>
      <c r="C59" s="61"/>
      <c r="D59" s="81"/>
      <c r="E59" s="82"/>
      <c r="F59" s="83">
        <v>6775.96</v>
      </c>
      <c r="G59" s="83">
        <v>4351.47</v>
      </c>
    </row>
    <row r="60" spans="1:10" s="20" customFormat="1" ht="12.75" customHeight="1" thickBot="1">
      <c r="A60" s="84"/>
      <c r="B60" s="85" t="s">
        <v>86</v>
      </c>
      <c r="C60" s="86"/>
      <c r="D60" s="87"/>
      <c r="E60" s="88"/>
      <c r="F60" s="89">
        <f>F20+F42+F43</f>
        <v>203653.43</v>
      </c>
      <c r="G60" s="90">
        <v>168872.33000000002</v>
      </c>
    </row>
    <row r="61" spans="1:10" s="20" customFormat="1" ht="12.75" customHeight="1">
      <c r="A61" s="91" t="s">
        <v>87</v>
      </c>
      <c r="B61" s="92" t="s">
        <v>88</v>
      </c>
      <c r="C61" s="92"/>
      <c r="D61" s="93"/>
      <c r="E61" s="94"/>
      <c r="F61" s="95">
        <f>SUM(F62:F65)</f>
        <v>149239.82</v>
      </c>
      <c r="G61" s="95">
        <v>146785.01</v>
      </c>
      <c r="J61" s="131"/>
    </row>
    <row r="62" spans="1:10" s="20" customFormat="1" ht="12.75" customHeight="1">
      <c r="A62" s="28" t="s">
        <v>17</v>
      </c>
      <c r="B62" s="51" t="s">
        <v>89</v>
      </c>
      <c r="C62" s="51"/>
      <c r="D62" s="41"/>
      <c r="E62" s="41"/>
      <c r="F62" s="38">
        <v>13637.69</v>
      </c>
      <c r="G62" s="38">
        <v>8879.9699999999993</v>
      </c>
    </row>
    <row r="63" spans="1:10" s="20" customFormat="1" ht="12.75" customHeight="1">
      <c r="A63" s="45" t="s">
        <v>29</v>
      </c>
      <c r="B63" s="46" t="s">
        <v>90</v>
      </c>
      <c r="C63" s="47"/>
      <c r="D63" s="48"/>
      <c r="E63" s="94"/>
      <c r="F63" s="38">
        <v>131465.5</v>
      </c>
      <c r="G63" s="38">
        <v>132776.15</v>
      </c>
    </row>
    <row r="64" spans="1:10" s="20" customFormat="1" ht="12.75" customHeight="1">
      <c r="A64" s="28" t="s">
        <v>51</v>
      </c>
      <c r="B64" s="198" t="s">
        <v>91</v>
      </c>
      <c r="C64" s="199"/>
      <c r="D64" s="200"/>
      <c r="E64" s="41"/>
      <c r="F64" s="38"/>
      <c r="G64" s="38"/>
    </row>
    <row r="65" spans="1:7" s="20" customFormat="1" ht="12.75" customHeight="1">
      <c r="A65" s="28" t="s">
        <v>92</v>
      </c>
      <c r="B65" s="51" t="s">
        <v>93</v>
      </c>
      <c r="C65" s="34"/>
      <c r="D65" s="162"/>
      <c r="E65" s="41"/>
      <c r="F65" s="38">
        <v>4136.63</v>
      </c>
      <c r="G65" s="38">
        <v>5128.8900000000003</v>
      </c>
    </row>
    <row r="66" spans="1:7" s="20" customFormat="1" ht="12.75" customHeight="1">
      <c r="A66" s="23" t="s">
        <v>94</v>
      </c>
      <c r="B66" s="24" t="s">
        <v>95</v>
      </c>
      <c r="C66" s="25"/>
      <c r="D66" s="26"/>
      <c r="E66" s="41"/>
      <c r="F66" s="27">
        <f>F67+F71</f>
        <v>41434.449999999997</v>
      </c>
      <c r="G66" s="27">
        <v>10272.189999999999</v>
      </c>
    </row>
    <row r="67" spans="1:7" s="20" customFormat="1" ht="12.75" customHeight="1">
      <c r="A67" s="28" t="s">
        <v>17</v>
      </c>
      <c r="B67" s="29" t="s">
        <v>96</v>
      </c>
      <c r="C67" s="96"/>
      <c r="D67" s="97"/>
      <c r="E67" s="41"/>
      <c r="F67" s="32">
        <f>SUM(F68:F70)</f>
        <v>0</v>
      </c>
      <c r="G67" s="32">
        <v>0</v>
      </c>
    </row>
    <row r="68" spans="1:7" s="20" customFormat="1">
      <c r="A68" s="33" t="s">
        <v>19</v>
      </c>
      <c r="B68" s="98"/>
      <c r="C68" s="35" t="s">
        <v>97</v>
      </c>
      <c r="D68" s="99"/>
      <c r="E68" s="78"/>
      <c r="F68" s="38"/>
      <c r="G68" s="38"/>
    </row>
    <row r="69" spans="1:7" s="20" customFormat="1" ht="12.75" customHeight="1">
      <c r="A69" s="33" t="s">
        <v>21</v>
      </c>
      <c r="B69" s="34"/>
      <c r="C69" s="35" t="s">
        <v>98</v>
      </c>
      <c r="D69" s="39"/>
      <c r="E69" s="41"/>
      <c r="F69" s="38"/>
      <c r="G69" s="38"/>
    </row>
    <row r="70" spans="1:7" s="20" customFormat="1" ht="12.75" customHeight="1">
      <c r="A70" s="33" t="s">
        <v>99</v>
      </c>
      <c r="B70" s="34"/>
      <c r="C70" s="35" t="s">
        <v>100</v>
      </c>
      <c r="D70" s="39"/>
      <c r="E70" s="100"/>
      <c r="F70" s="38"/>
      <c r="G70" s="38"/>
    </row>
    <row r="71" spans="1:7" s="104" customFormat="1" ht="12.75" customHeight="1">
      <c r="A71" s="52" t="s">
        <v>29</v>
      </c>
      <c r="B71" s="101" t="s">
        <v>101</v>
      </c>
      <c r="C71" s="102"/>
      <c r="D71" s="103"/>
      <c r="E71" s="54"/>
      <c r="F71" s="32">
        <f>F72+F73+F74+F75+F76+F79+F80+F81+F82+F83+F84+F85</f>
        <v>41434.449999999997</v>
      </c>
      <c r="G71" s="32">
        <v>10272.189999999999</v>
      </c>
    </row>
    <row r="72" spans="1:7" s="20" customFormat="1" ht="12.75" customHeight="1">
      <c r="A72" s="33" t="s">
        <v>31</v>
      </c>
      <c r="B72" s="34"/>
      <c r="C72" s="35" t="s">
        <v>102</v>
      </c>
      <c r="D72" s="36"/>
      <c r="E72" s="41"/>
      <c r="F72" s="38"/>
      <c r="G72" s="38"/>
    </row>
    <row r="73" spans="1:7" s="20" customFormat="1" ht="12.75" customHeight="1">
      <c r="A73" s="33" t="s">
        <v>33</v>
      </c>
      <c r="B73" s="98"/>
      <c r="C73" s="35" t="s">
        <v>103</v>
      </c>
      <c r="D73" s="99"/>
      <c r="E73" s="78"/>
      <c r="F73" s="38"/>
      <c r="G73" s="38"/>
    </row>
    <row r="74" spans="1:7" s="20" customFormat="1">
      <c r="A74" s="33" t="s">
        <v>35</v>
      </c>
      <c r="B74" s="98"/>
      <c r="C74" s="35" t="s">
        <v>104</v>
      </c>
      <c r="D74" s="99"/>
      <c r="E74" s="78"/>
      <c r="F74" s="38"/>
      <c r="G74" s="38"/>
    </row>
    <row r="75" spans="1:7" s="20" customFormat="1">
      <c r="A75" s="105" t="s">
        <v>37</v>
      </c>
      <c r="B75" s="62"/>
      <c r="C75" s="65" t="s">
        <v>105</v>
      </c>
      <c r="D75" s="66"/>
      <c r="E75" s="78"/>
      <c r="F75" s="38"/>
      <c r="G75" s="38"/>
    </row>
    <row r="76" spans="1:7" s="20" customFormat="1">
      <c r="A76" s="28" t="s">
        <v>39</v>
      </c>
      <c r="B76" s="43"/>
      <c r="C76" s="43" t="s">
        <v>106</v>
      </c>
      <c r="D76" s="36"/>
      <c r="E76" s="106"/>
      <c r="F76" s="44"/>
      <c r="G76" s="44"/>
    </row>
    <row r="77" spans="1:7" s="20" customFormat="1" ht="12.75" customHeight="1">
      <c r="A77" s="107" t="s">
        <v>41</v>
      </c>
      <c r="B77" s="102"/>
      <c r="C77" s="108" t="s">
        <v>107</v>
      </c>
      <c r="D77" s="109"/>
      <c r="E77" s="41"/>
      <c r="F77" s="32">
        <f>F78+F79</f>
        <v>18213.689999999999</v>
      </c>
      <c r="G77" s="32">
        <v>0</v>
      </c>
    </row>
    <row r="78" spans="1:7" s="20" customFormat="1" ht="12.75" customHeight="1">
      <c r="A78" s="64" t="s">
        <v>108</v>
      </c>
      <c r="B78" s="49"/>
      <c r="C78" s="67"/>
      <c r="D78" s="161" t="s">
        <v>109</v>
      </c>
      <c r="E78" s="78"/>
      <c r="F78" s="38"/>
      <c r="G78" s="38"/>
    </row>
    <row r="79" spans="1:7" s="20" customFormat="1" ht="12.75" customHeight="1">
      <c r="A79" s="64" t="s">
        <v>110</v>
      </c>
      <c r="B79" s="49"/>
      <c r="C79" s="67"/>
      <c r="D79" s="161" t="s">
        <v>111</v>
      </c>
      <c r="E79" s="40"/>
      <c r="F79" s="38">
        <v>18213.689999999999</v>
      </c>
      <c r="G79" s="132"/>
    </row>
    <row r="80" spans="1:7" s="20" customFormat="1" ht="12.75" customHeight="1">
      <c r="A80" s="64" t="s">
        <v>43</v>
      </c>
      <c r="B80" s="70"/>
      <c r="C80" s="71" t="s">
        <v>112</v>
      </c>
      <c r="D80" s="72"/>
      <c r="E80" s="40"/>
      <c r="F80" s="38"/>
      <c r="G80" s="38"/>
    </row>
    <row r="81" spans="1:9" s="20" customFormat="1" ht="12.75" customHeight="1">
      <c r="A81" s="64" t="s">
        <v>45</v>
      </c>
      <c r="B81" s="110"/>
      <c r="C81" s="50" t="s">
        <v>113</v>
      </c>
      <c r="D81" s="111"/>
      <c r="E81" s="78"/>
      <c r="F81" s="38"/>
      <c r="G81" s="38"/>
    </row>
    <row r="82" spans="1:9" s="20" customFormat="1" ht="12.75" customHeight="1">
      <c r="A82" s="64" t="s">
        <v>47</v>
      </c>
      <c r="B82" s="34"/>
      <c r="C82" s="35" t="s">
        <v>114</v>
      </c>
      <c r="D82" s="39"/>
      <c r="E82" s="78"/>
      <c r="F82" s="38">
        <v>4269.6099999999997</v>
      </c>
      <c r="G82" s="38">
        <v>700.69</v>
      </c>
    </row>
    <row r="83" spans="1:9" s="20" customFormat="1" ht="12.75" customHeight="1">
      <c r="A83" s="64" t="s">
        <v>49</v>
      </c>
      <c r="B83" s="34"/>
      <c r="C83" s="35" t="s">
        <v>115</v>
      </c>
      <c r="D83" s="39"/>
      <c r="E83" s="78"/>
      <c r="F83" s="38">
        <v>14815.37</v>
      </c>
      <c r="G83" s="38"/>
      <c r="I83" s="131"/>
    </row>
    <row r="84" spans="1:9" s="20" customFormat="1" ht="12.75" customHeight="1">
      <c r="A84" s="33" t="s">
        <v>116</v>
      </c>
      <c r="B84" s="49"/>
      <c r="C84" s="50" t="s">
        <v>117</v>
      </c>
      <c r="D84" s="161"/>
      <c r="E84" s="78"/>
      <c r="F84" s="44"/>
      <c r="G84" s="44">
        <v>7699.03</v>
      </c>
    </row>
    <row r="85" spans="1:9" s="20" customFormat="1" ht="12.75" customHeight="1">
      <c r="A85" s="33" t="s">
        <v>118</v>
      </c>
      <c r="B85" s="34"/>
      <c r="C85" s="35" t="s">
        <v>119</v>
      </c>
      <c r="D85" s="39"/>
      <c r="E85" s="100"/>
      <c r="F85" s="44">
        <v>4135.78</v>
      </c>
      <c r="G85" s="44">
        <v>1872.47</v>
      </c>
      <c r="I85" s="131"/>
    </row>
    <row r="86" spans="1:9" s="20" customFormat="1" ht="12.75" customHeight="1">
      <c r="A86" s="23" t="s">
        <v>120</v>
      </c>
      <c r="B86" s="92" t="s">
        <v>121</v>
      </c>
      <c r="C86" s="112"/>
      <c r="D86" s="113"/>
      <c r="E86" s="100"/>
      <c r="F86" s="27">
        <f>F87+F88+F91+F92</f>
        <v>12979.16</v>
      </c>
      <c r="G86" s="27">
        <v>11815.13</v>
      </c>
    </row>
    <row r="87" spans="1:9" s="20" customFormat="1" ht="12.75" customHeight="1">
      <c r="A87" s="28" t="s">
        <v>17</v>
      </c>
      <c r="B87" s="51" t="s">
        <v>122</v>
      </c>
      <c r="C87" s="34"/>
      <c r="D87" s="162"/>
      <c r="E87" s="100"/>
      <c r="F87" s="44"/>
      <c r="G87" s="44"/>
    </row>
    <row r="88" spans="1:9" s="20" customFormat="1" ht="12.75" customHeight="1">
      <c r="A88" s="28" t="s">
        <v>29</v>
      </c>
      <c r="B88" s="29" t="s">
        <v>123</v>
      </c>
      <c r="C88" s="96"/>
      <c r="D88" s="97"/>
      <c r="E88" s="41"/>
      <c r="F88" s="32">
        <f>F89+F90</f>
        <v>0</v>
      </c>
      <c r="G88" s="32">
        <v>0</v>
      </c>
    </row>
    <row r="89" spans="1:9" s="20" customFormat="1" ht="12.75" customHeight="1">
      <c r="A89" s="33" t="s">
        <v>31</v>
      </c>
      <c r="B89" s="34"/>
      <c r="C89" s="35" t="s">
        <v>124</v>
      </c>
      <c r="D89" s="39"/>
      <c r="E89" s="41"/>
      <c r="F89" s="38"/>
      <c r="G89" s="38"/>
    </row>
    <row r="90" spans="1:9" s="20" customFormat="1" ht="12.75" customHeight="1">
      <c r="A90" s="33" t="s">
        <v>33</v>
      </c>
      <c r="B90" s="34"/>
      <c r="C90" s="35" t="s">
        <v>125</v>
      </c>
      <c r="D90" s="39"/>
      <c r="E90" s="41"/>
      <c r="F90" s="38"/>
      <c r="G90" s="38"/>
    </row>
    <row r="91" spans="1:9" s="20" customFormat="1" ht="12.75" customHeight="1">
      <c r="A91" s="52" t="s">
        <v>51</v>
      </c>
      <c r="B91" s="67" t="s">
        <v>126</v>
      </c>
      <c r="C91" s="67"/>
      <c r="D91" s="114"/>
      <c r="E91" s="41"/>
      <c r="F91" s="44"/>
      <c r="G91" s="44"/>
    </row>
    <row r="92" spans="1:9" s="20" customFormat="1" ht="12.75" customHeight="1">
      <c r="A92" s="45" t="s">
        <v>53</v>
      </c>
      <c r="B92" s="46" t="s">
        <v>127</v>
      </c>
      <c r="C92" s="47"/>
      <c r="D92" s="48"/>
      <c r="E92" s="41"/>
      <c r="F92" s="32">
        <f>F93+F94</f>
        <v>12979.16</v>
      </c>
      <c r="G92" s="32">
        <v>11815.13</v>
      </c>
    </row>
    <row r="93" spans="1:9" s="20" customFormat="1" ht="12.75" customHeight="1">
      <c r="A93" s="33" t="s">
        <v>55</v>
      </c>
      <c r="B93" s="25"/>
      <c r="C93" s="35" t="s">
        <v>128</v>
      </c>
      <c r="D93" s="115"/>
      <c r="E93" s="40"/>
      <c r="F93" s="44">
        <v>1164.03</v>
      </c>
      <c r="G93" s="44">
        <v>429.16</v>
      </c>
    </row>
    <row r="94" spans="1:9" s="20" customFormat="1" ht="12.75" customHeight="1">
      <c r="A94" s="33" t="s">
        <v>57</v>
      </c>
      <c r="B94" s="25"/>
      <c r="C94" s="35" t="s">
        <v>129</v>
      </c>
      <c r="D94" s="115"/>
      <c r="E94" s="40"/>
      <c r="F94" s="44">
        <v>11815.13</v>
      </c>
      <c r="G94" s="44">
        <v>11385.97</v>
      </c>
    </row>
    <row r="95" spans="1:9" s="20" customFormat="1" ht="12.75" customHeight="1" thickBot="1">
      <c r="A95" s="116" t="s">
        <v>130</v>
      </c>
      <c r="B95" s="117" t="s">
        <v>131</v>
      </c>
      <c r="C95" s="118"/>
      <c r="D95" s="118"/>
      <c r="E95" s="119"/>
      <c r="F95" s="120"/>
      <c r="G95" s="120"/>
    </row>
    <row r="96" spans="1:9" s="20" customFormat="1" ht="25.5" customHeight="1" thickBot="1">
      <c r="A96" s="121"/>
      <c r="B96" s="201" t="s">
        <v>132</v>
      </c>
      <c r="C96" s="202"/>
      <c r="D96" s="203"/>
      <c r="E96" s="130">
        <f>SUM(F60-F96)</f>
        <v>-2.9103830456733704E-11</v>
      </c>
      <c r="F96" s="122">
        <f>F61+F66+F86+F95</f>
        <v>203653.43000000002</v>
      </c>
      <c r="G96" s="90">
        <f>G61+G66+G86+G95</f>
        <v>168872.33000000002</v>
      </c>
    </row>
    <row r="97" spans="1:7" s="20" customFormat="1">
      <c r="A97" s="123"/>
      <c r="B97" s="124"/>
      <c r="C97" s="124"/>
      <c r="D97" s="124"/>
      <c r="E97" s="124"/>
      <c r="F97" s="17"/>
      <c r="G97" s="17"/>
    </row>
    <row r="98" spans="1:7" s="20" customFormat="1" ht="12.75" customHeight="1">
      <c r="A98" s="19" t="s">
        <v>133</v>
      </c>
      <c r="B98" s="19"/>
      <c r="C98" s="19"/>
      <c r="D98" s="19"/>
      <c r="E98" s="158"/>
      <c r="F98" s="184" t="s">
        <v>134</v>
      </c>
      <c r="G98" s="184"/>
    </row>
    <row r="99" spans="1:7" s="20" customFormat="1">
      <c r="A99" s="204" t="s">
        <v>135</v>
      </c>
      <c r="B99" s="204"/>
      <c r="C99" s="204"/>
      <c r="D99" s="204"/>
      <c r="E99" s="204"/>
      <c r="F99" s="172" t="s">
        <v>136</v>
      </c>
      <c r="G99" s="172"/>
    </row>
    <row r="100" spans="1:7" s="20" customFormat="1">
      <c r="A100" s="205" t="s">
        <v>137</v>
      </c>
      <c r="B100" s="206"/>
      <c r="C100" s="206"/>
      <c r="D100" s="206"/>
      <c r="E100" s="125"/>
      <c r="F100" s="159"/>
      <c r="G100" s="159"/>
    </row>
    <row r="101" spans="1:7" s="20" customFormat="1">
      <c r="A101" s="163"/>
      <c r="B101" s="164"/>
      <c r="C101" s="164"/>
      <c r="D101" s="164"/>
      <c r="E101" s="125"/>
      <c r="F101" s="159"/>
      <c r="G101" s="159"/>
    </row>
    <row r="102" spans="1:7" s="20" customFormat="1" ht="12.75" customHeight="1">
      <c r="A102" s="126" t="s">
        <v>138</v>
      </c>
      <c r="B102" s="126"/>
      <c r="C102" s="126"/>
      <c r="D102" s="126"/>
      <c r="E102" s="127"/>
      <c r="F102" s="185" t="s">
        <v>139</v>
      </c>
      <c r="G102" s="185"/>
    </row>
    <row r="103" spans="1:7" s="20" customFormat="1" ht="12.75" customHeight="1">
      <c r="A103" s="191" t="s">
        <v>140</v>
      </c>
      <c r="B103" s="191"/>
      <c r="C103" s="191"/>
      <c r="D103" s="191"/>
      <c r="E103" s="191"/>
      <c r="F103" s="185" t="s">
        <v>136</v>
      </c>
      <c r="G103" s="185"/>
    </row>
    <row r="104" spans="1:7" s="20" customFormat="1">
      <c r="E104" s="17"/>
    </row>
    <row r="105" spans="1:7" s="20" customFormat="1">
      <c r="E105" s="17"/>
    </row>
    <row r="106" spans="1:7" s="20" customFormat="1">
      <c r="E106" s="17"/>
    </row>
    <row r="107" spans="1:7" s="20" customFormat="1">
      <c r="E107" s="17"/>
    </row>
    <row r="108" spans="1:7" s="20" customFormat="1">
      <c r="E108" s="17"/>
    </row>
    <row r="109" spans="1:7" s="20" customFormat="1">
      <c r="E109" s="17"/>
    </row>
    <row r="110" spans="1:7" s="20" customFormat="1">
      <c r="E110" s="17"/>
    </row>
    <row r="111" spans="1:7" s="20" customFormat="1">
      <c r="E111" s="17"/>
    </row>
    <row r="112" spans="1:7" s="20" customFormat="1">
      <c r="E112" s="17"/>
    </row>
    <row r="113" spans="5:5" s="20" customFormat="1">
      <c r="E113" s="17"/>
    </row>
    <row r="114" spans="5:5" s="20" customFormat="1">
      <c r="E114" s="17"/>
    </row>
    <row r="115" spans="5:5" s="20" customFormat="1">
      <c r="E115" s="17"/>
    </row>
    <row r="116" spans="5:5" s="20" customFormat="1">
      <c r="E116" s="17"/>
    </row>
    <row r="117" spans="5:5" s="20" customFormat="1">
      <c r="E117" s="17"/>
    </row>
    <row r="118" spans="5:5" s="20" customFormat="1">
      <c r="E118" s="17"/>
    </row>
    <row r="119" spans="5:5" s="20" customFormat="1">
      <c r="E119" s="17"/>
    </row>
    <row r="120" spans="5:5" s="20" customFormat="1">
      <c r="E120" s="17"/>
    </row>
    <row r="121" spans="5:5" s="20" customFormat="1">
      <c r="E121" s="17"/>
    </row>
    <row r="122" spans="5:5" s="20" customFormat="1">
      <c r="E122" s="17"/>
    </row>
    <row r="123" spans="5:5" s="20" customFormat="1">
      <c r="E123" s="17"/>
    </row>
    <row r="124" spans="5:5" s="20" customFormat="1">
      <c r="E124" s="17"/>
    </row>
  </sheetData>
  <mergeCells count="25">
    <mergeCell ref="A103:E103"/>
    <mergeCell ref="F103:G103"/>
    <mergeCell ref="D18:G18"/>
    <mergeCell ref="B19:D19"/>
    <mergeCell ref="C49:D49"/>
    <mergeCell ref="C55:D55"/>
    <mergeCell ref="B64:D64"/>
    <mergeCell ref="B96:D96"/>
    <mergeCell ref="F98:G98"/>
    <mergeCell ref="A99:E99"/>
    <mergeCell ref="F99:G99"/>
    <mergeCell ref="A100:D100"/>
    <mergeCell ref="F102:G102"/>
    <mergeCell ref="A17:G17"/>
    <mergeCell ref="E2:G2"/>
    <mergeCell ref="E3:G3"/>
    <mergeCell ref="A5:G6"/>
    <mergeCell ref="A7:G7"/>
    <mergeCell ref="A8:G8"/>
    <mergeCell ref="A9:G9"/>
    <mergeCell ref="A10:G11"/>
    <mergeCell ref="A12:E12"/>
    <mergeCell ref="A13:G13"/>
    <mergeCell ref="A14:G14"/>
    <mergeCell ref="A16:G16"/>
  </mergeCells>
  <printOptions horizontalCentered="1"/>
  <pageMargins left="0.35433070866141736" right="0.19685039370078741" top="0.98425196850393704" bottom="0.59055118110236227" header="0.31496062992125984" footer="0.11811023622047245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J60"/>
  <sheetViews>
    <sheetView showGridLines="0" topLeftCell="A40" zoomScaleNormal="100" zoomScaleSheetLayoutView="100" workbookViewId="0">
      <selection activeCell="I62" sqref="I62"/>
    </sheetView>
  </sheetViews>
  <sheetFormatPr defaultRowHeight="15.75"/>
  <cols>
    <col min="1" max="1" width="6.7109375" style="2" customWidth="1"/>
    <col min="2" max="2" width="0.140625" style="2" customWidth="1"/>
    <col min="3" max="3" width="30.140625" style="2" customWidth="1"/>
    <col min="4" max="4" width="18.28515625" style="2" customWidth="1"/>
    <col min="5" max="5" width="0" style="2" hidden="1" customWidth="1"/>
    <col min="6" max="6" width="5" style="2" customWidth="1"/>
    <col min="7" max="7" width="8" style="2" customWidth="1"/>
    <col min="8" max="8" width="14" style="5" customWidth="1"/>
    <col min="9" max="9" width="12.85546875" style="2" customWidth="1"/>
    <col min="10" max="16384" width="9.140625" style="2"/>
  </cols>
  <sheetData>
    <row r="1" spans="1:10">
      <c r="A1" s="166"/>
      <c r="B1" s="166"/>
      <c r="C1" s="166"/>
      <c r="D1" s="5"/>
      <c r="E1" s="166"/>
      <c r="F1" s="7" t="s">
        <v>141</v>
      </c>
      <c r="G1" s="7"/>
      <c r="H1" s="13"/>
      <c r="I1" s="7"/>
      <c r="J1" s="7"/>
    </row>
    <row r="2" spans="1:10">
      <c r="A2" s="166"/>
      <c r="B2" s="166"/>
      <c r="C2" s="166"/>
      <c r="D2" s="166"/>
      <c r="E2" s="166"/>
      <c r="F2" s="166" t="s">
        <v>1</v>
      </c>
      <c r="G2" s="166"/>
      <c r="I2" s="166"/>
      <c r="J2" s="166"/>
    </row>
    <row r="3" spans="1:10">
      <c r="A3" s="218"/>
      <c r="B3" s="219"/>
      <c r="C3" s="219"/>
      <c r="D3" s="219"/>
      <c r="E3" s="219"/>
      <c r="F3" s="219"/>
      <c r="G3" s="219"/>
      <c r="H3" s="219"/>
      <c r="I3" s="219"/>
      <c r="J3" s="166"/>
    </row>
    <row r="4" spans="1:10">
      <c r="A4" s="220"/>
      <c r="B4" s="219"/>
      <c r="C4" s="219"/>
      <c r="D4" s="219"/>
      <c r="E4" s="219"/>
      <c r="F4" s="219"/>
      <c r="G4" s="219"/>
      <c r="H4" s="219"/>
      <c r="I4" s="219"/>
      <c r="J4" s="166"/>
    </row>
    <row r="5" spans="1:10">
      <c r="A5" s="218" t="s">
        <v>2</v>
      </c>
      <c r="B5" s="221"/>
      <c r="C5" s="221"/>
      <c r="D5" s="221"/>
      <c r="E5" s="221"/>
      <c r="F5" s="221"/>
      <c r="G5" s="221"/>
      <c r="H5" s="221"/>
      <c r="I5" s="221"/>
      <c r="J5" s="166"/>
    </row>
    <row r="6" spans="1:10">
      <c r="A6" s="217" t="s">
        <v>142</v>
      </c>
      <c r="B6" s="219"/>
      <c r="C6" s="219"/>
      <c r="D6" s="219"/>
      <c r="E6" s="219"/>
      <c r="F6" s="219"/>
      <c r="G6" s="219"/>
      <c r="H6" s="219"/>
      <c r="I6" s="219"/>
      <c r="J6" s="166"/>
    </row>
    <row r="7" spans="1:10">
      <c r="A7" s="217" t="s">
        <v>4</v>
      </c>
      <c r="B7" s="219"/>
      <c r="C7" s="219"/>
      <c r="D7" s="219"/>
      <c r="E7" s="219"/>
      <c r="F7" s="219"/>
      <c r="G7" s="219"/>
      <c r="H7" s="219"/>
      <c r="I7" s="219"/>
      <c r="J7" s="166"/>
    </row>
    <row r="8" spans="1:10">
      <c r="A8" s="217"/>
      <c r="B8" s="219"/>
      <c r="C8" s="219"/>
      <c r="D8" s="219"/>
      <c r="E8" s="219"/>
      <c r="F8" s="219"/>
      <c r="G8" s="219"/>
      <c r="H8" s="219"/>
      <c r="I8" s="219"/>
      <c r="J8" s="166"/>
    </row>
    <row r="9" spans="1:10">
      <c r="A9" s="217"/>
      <c r="B9" s="219"/>
      <c r="C9" s="219"/>
      <c r="D9" s="219"/>
      <c r="E9" s="219"/>
      <c r="F9" s="219"/>
      <c r="G9" s="219"/>
      <c r="H9" s="219"/>
      <c r="I9" s="219"/>
      <c r="J9" s="166"/>
    </row>
    <row r="10" spans="1:10">
      <c r="A10" s="223"/>
      <c r="B10" s="219"/>
      <c r="C10" s="219"/>
      <c r="D10" s="219"/>
      <c r="E10" s="219"/>
      <c r="F10" s="219"/>
      <c r="G10" s="219"/>
      <c r="H10" s="219"/>
      <c r="I10" s="219"/>
      <c r="J10" s="166"/>
    </row>
    <row r="11" spans="1:10">
      <c r="A11" s="218" t="s">
        <v>143</v>
      </c>
      <c r="B11" s="221"/>
      <c r="C11" s="221"/>
      <c r="D11" s="221"/>
      <c r="E11" s="221"/>
      <c r="F11" s="221"/>
      <c r="G11" s="221"/>
      <c r="H11" s="221"/>
      <c r="I11" s="221"/>
      <c r="J11" s="166"/>
    </row>
    <row r="12" spans="1:10">
      <c r="A12" s="217"/>
      <c r="B12" s="219"/>
      <c r="C12" s="219"/>
      <c r="D12" s="219"/>
      <c r="E12" s="219"/>
      <c r="F12" s="219"/>
      <c r="G12" s="219"/>
      <c r="H12" s="219"/>
      <c r="I12" s="219"/>
      <c r="J12" s="166"/>
    </row>
    <row r="13" spans="1:10">
      <c r="A13" s="218" t="s">
        <v>144</v>
      </c>
      <c r="B13" s="218"/>
      <c r="C13" s="218"/>
      <c r="D13" s="218"/>
      <c r="E13" s="218"/>
      <c r="F13" s="218"/>
      <c r="G13" s="218"/>
      <c r="H13" s="218"/>
      <c r="I13" s="218"/>
      <c r="J13" s="166"/>
    </row>
    <row r="14" spans="1:10">
      <c r="A14" s="225" t="s">
        <v>145</v>
      </c>
      <c r="B14" s="226"/>
      <c r="C14" s="226"/>
      <c r="D14" s="226"/>
      <c r="E14" s="226"/>
      <c r="F14" s="226"/>
      <c r="G14" s="226"/>
      <c r="H14" s="226"/>
      <c r="I14" s="226"/>
      <c r="J14" s="166"/>
    </row>
    <row r="15" spans="1:10">
      <c r="A15" s="217" t="s">
        <v>8</v>
      </c>
      <c r="B15" s="219"/>
      <c r="C15" s="219"/>
      <c r="D15" s="219"/>
      <c r="E15" s="219"/>
      <c r="F15" s="219"/>
      <c r="G15" s="219"/>
      <c r="H15" s="219"/>
      <c r="I15" s="219"/>
      <c r="J15" s="166"/>
    </row>
    <row r="16" spans="1:10">
      <c r="A16" s="227" t="s">
        <v>9</v>
      </c>
      <c r="B16" s="219"/>
      <c r="C16" s="219"/>
      <c r="D16" s="219"/>
      <c r="E16" s="219"/>
      <c r="F16" s="219"/>
      <c r="G16" s="219"/>
      <c r="H16" s="219"/>
      <c r="I16" s="219"/>
      <c r="J16" s="166"/>
    </row>
    <row r="17" spans="1:9" s="11" customFormat="1" ht="68.25" customHeight="1">
      <c r="A17" s="228" t="s">
        <v>10</v>
      </c>
      <c r="B17" s="228"/>
      <c r="C17" s="228" t="s">
        <v>11</v>
      </c>
      <c r="D17" s="224"/>
      <c r="E17" s="224"/>
      <c r="F17" s="224"/>
      <c r="G17" s="167" t="s">
        <v>146</v>
      </c>
      <c r="H17" s="9" t="s">
        <v>147</v>
      </c>
      <c r="I17" s="8" t="s">
        <v>148</v>
      </c>
    </row>
    <row r="18" spans="1:9">
      <c r="A18" s="165" t="s">
        <v>15</v>
      </c>
      <c r="B18" s="3" t="s">
        <v>149</v>
      </c>
      <c r="C18" s="222" t="s">
        <v>149</v>
      </c>
      <c r="D18" s="222"/>
      <c r="E18" s="222"/>
      <c r="F18" s="222"/>
      <c r="G18" s="3"/>
      <c r="H18" s="14">
        <f>H19+H24+H25</f>
        <v>327451.71000000002</v>
      </c>
      <c r="I18" s="14">
        <v>282964.46999999997</v>
      </c>
    </row>
    <row r="19" spans="1:9" ht="18" customHeight="1">
      <c r="A19" s="168" t="s">
        <v>17</v>
      </c>
      <c r="B19" s="6" t="s">
        <v>150</v>
      </c>
      <c r="C19" s="224" t="s">
        <v>150</v>
      </c>
      <c r="D19" s="224"/>
      <c r="E19" s="224"/>
      <c r="F19" s="224"/>
      <c r="G19" s="6"/>
      <c r="H19" s="14">
        <f>H20+H21+H22+H23</f>
        <v>290477.57</v>
      </c>
      <c r="I19" s="14">
        <v>247435.30999999997</v>
      </c>
    </row>
    <row r="20" spans="1:9" ht="18" customHeight="1">
      <c r="A20" s="168" t="s">
        <v>151</v>
      </c>
      <c r="B20" s="6" t="s">
        <v>89</v>
      </c>
      <c r="C20" s="224" t="s">
        <v>89</v>
      </c>
      <c r="D20" s="224"/>
      <c r="E20" s="224"/>
      <c r="F20" s="224"/>
      <c r="G20" s="6"/>
      <c r="H20" s="15">
        <v>85837.53</v>
      </c>
      <c r="I20" s="15">
        <v>70608.2</v>
      </c>
    </row>
    <row r="21" spans="1:9" ht="19.5" customHeight="1">
      <c r="A21" s="168" t="s">
        <v>152</v>
      </c>
      <c r="B21" s="1" t="s">
        <v>153</v>
      </c>
      <c r="C21" s="224" t="s">
        <v>153</v>
      </c>
      <c r="D21" s="224"/>
      <c r="E21" s="224"/>
      <c r="F21" s="224"/>
      <c r="G21" s="1"/>
      <c r="H21" s="15">
        <v>202818.62</v>
      </c>
      <c r="I21" s="15">
        <v>175355.21</v>
      </c>
    </row>
    <row r="22" spans="1:9" ht="18" customHeight="1">
      <c r="A22" s="168" t="s">
        <v>154</v>
      </c>
      <c r="B22" s="6" t="s">
        <v>155</v>
      </c>
      <c r="C22" s="224" t="s">
        <v>155</v>
      </c>
      <c r="D22" s="224"/>
      <c r="E22" s="224"/>
      <c r="F22" s="224"/>
      <c r="G22" s="6"/>
      <c r="H22" s="15">
        <v>829.16</v>
      </c>
      <c r="I22" s="15"/>
    </row>
    <row r="23" spans="1:9" ht="18" customHeight="1">
      <c r="A23" s="168" t="s">
        <v>156</v>
      </c>
      <c r="B23" s="1" t="s">
        <v>157</v>
      </c>
      <c r="C23" s="224" t="s">
        <v>157</v>
      </c>
      <c r="D23" s="224"/>
      <c r="E23" s="224"/>
      <c r="F23" s="224"/>
      <c r="G23" s="1"/>
      <c r="H23" s="15">
        <v>992.26</v>
      </c>
      <c r="I23" s="15">
        <v>1471.9</v>
      </c>
    </row>
    <row r="24" spans="1:9">
      <c r="A24" s="168" t="s">
        <v>29</v>
      </c>
      <c r="B24" s="6" t="s">
        <v>158</v>
      </c>
      <c r="C24" s="224" t="s">
        <v>158</v>
      </c>
      <c r="D24" s="224"/>
      <c r="E24" s="224"/>
      <c r="F24" s="224"/>
      <c r="G24" s="6"/>
      <c r="H24" s="15"/>
      <c r="I24" s="15"/>
    </row>
    <row r="25" spans="1:9">
      <c r="A25" s="168" t="s">
        <v>51</v>
      </c>
      <c r="B25" s="6" t="s">
        <v>159</v>
      </c>
      <c r="C25" s="224" t="s">
        <v>159</v>
      </c>
      <c r="D25" s="224"/>
      <c r="E25" s="224"/>
      <c r="F25" s="224"/>
      <c r="G25" s="6"/>
      <c r="H25" s="14">
        <f>H26-H27</f>
        <v>36974.14</v>
      </c>
      <c r="I25" s="14">
        <v>35529.160000000003</v>
      </c>
    </row>
    <row r="26" spans="1:9">
      <c r="A26" s="168" t="s">
        <v>160</v>
      </c>
      <c r="B26" s="1" t="s">
        <v>161</v>
      </c>
      <c r="C26" s="224" t="s">
        <v>161</v>
      </c>
      <c r="D26" s="224"/>
      <c r="E26" s="224"/>
      <c r="F26" s="224"/>
      <c r="G26" s="1"/>
      <c r="H26" s="15">
        <v>36974.14</v>
      </c>
      <c r="I26" s="15">
        <v>35529.160000000003</v>
      </c>
    </row>
    <row r="27" spans="1:9">
      <c r="A27" s="168" t="s">
        <v>162</v>
      </c>
      <c r="B27" s="1" t="s">
        <v>163</v>
      </c>
      <c r="C27" s="224" t="s">
        <v>163</v>
      </c>
      <c r="D27" s="224"/>
      <c r="E27" s="224"/>
      <c r="F27" s="224"/>
      <c r="G27" s="1"/>
      <c r="H27" s="15"/>
      <c r="I27" s="15"/>
    </row>
    <row r="28" spans="1:9" ht="19.5" customHeight="1">
      <c r="A28" s="165" t="s">
        <v>59</v>
      </c>
      <c r="B28" s="3" t="s">
        <v>164</v>
      </c>
      <c r="C28" s="222" t="s">
        <v>164</v>
      </c>
      <c r="D28" s="222"/>
      <c r="E28" s="222"/>
      <c r="F28" s="222"/>
      <c r="G28" s="3"/>
      <c r="H28" s="14">
        <f>SUM(H29:H42)</f>
        <v>326287.68</v>
      </c>
      <c r="I28" s="14">
        <v>284232.57</v>
      </c>
    </row>
    <row r="29" spans="1:9">
      <c r="A29" s="168" t="s">
        <v>17</v>
      </c>
      <c r="B29" s="6" t="s">
        <v>165</v>
      </c>
      <c r="C29" s="224" t="s">
        <v>166</v>
      </c>
      <c r="D29" s="224"/>
      <c r="E29" s="224"/>
      <c r="F29" s="224"/>
      <c r="G29" s="6"/>
      <c r="H29" s="15">
        <v>259887.39</v>
      </c>
      <c r="I29" s="15">
        <v>220063.76</v>
      </c>
    </row>
    <row r="30" spans="1:9">
      <c r="A30" s="168" t="s">
        <v>29</v>
      </c>
      <c r="B30" s="6" t="s">
        <v>167</v>
      </c>
      <c r="C30" s="224" t="s">
        <v>168</v>
      </c>
      <c r="D30" s="224"/>
      <c r="E30" s="224"/>
      <c r="F30" s="224"/>
      <c r="G30" s="6"/>
      <c r="H30" s="15">
        <v>3303.6</v>
      </c>
      <c r="I30" s="15">
        <v>3005.63</v>
      </c>
    </row>
    <row r="31" spans="1:9">
      <c r="A31" s="168" t="s">
        <v>51</v>
      </c>
      <c r="B31" s="6" t="s">
        <v>169</v>
      </c>
      <c r="C31" s="224" t="s">
        <v>170</v>
      </c>
      <c r="D31" s="224"/>
      <c r="E31" s="224"/>
      <c r="F31" s="224"/>
      <c r="G31" s="6"/>
      <c r="H31" s="15">
        <v>18635.07</v>
      </c>
      <c r="I31" s="15">
        <v>17954.169999999998</v>
      </c>
    </row>
    <row r="32" spans="1:9">
      <c r="A32" s="168" t="s">
        <v>53</v>
      </c>
      <c r="B32" s="6" t="s">
        <v>171</v>
      </c>
      <c r="C32" s="224" t="s">
        <v>172</v>
      </c>
      <c r="D32" s="224"/>
      <c r="E32" s="224"/>
      <c r="F32" s="224"/>
      <c r="G32" s="6"/>
      <c r="H32" s="15"/>
      <c r="I32" s="15"/>
    </row>
    <row r="33" spans="1:9">
      <c r="A33" s="168" t="s">
        <v>84</v>
      </c>
      <c r="B33" s="6" t="s">
        <v>173</v>
      </c>
      <c r="C33" s="224" t="s">
        <v>174</v>
      </c>
      <c r="D33" s="224"/>
      <c r="E33" s="224"/>
      <c r="F33" s="224"/>
      <c r="G33" s="6"/>
      <c r="H33" s="15"/>
      <c r="I33" s="15"/>
    </row>
    <row r="34" spans="1:9">
      <c r="A34" s="168" t="s">
        <v>175</v>
      </c>
      <c r="B34" s="6" t="s">
        <v>176</v>
      </c>
      <c r="C34" s="224" t="s">
        <v>177</v>
      </c>
      <c r="D34" s="224"/>
      <c r="E34" s="224"/>
      <c r="F34" s="224"/>
      <c r="G34" s="6"/>
      <c r="H34" s="15">
        <v>202.96</v>
      </c>
      <c r="I34" s="15">
        <v>261</v>
      </c>
    </row>
    <row r="35" spans="1:9">
      <c r="A35" s="168" t="s">
        <v>178</v>
      </c>
      <c r="B35" s="6" t="s">
        <v>179</v>
      </c>
      <c r="C35" s="224" t="s">
        <v>180</v>
      </c>
      <c r="D35" s="224"/>
      <c r="E35" s="224"/>
      <c r="F35" s="224"/>
      <c r="G35" s="6"/>
      <c r="H35" s="15">
        <v>716.09</v>
      </c>
      <c r="I35" s="15">
        <v>1060.75</v>
      </c>
    </row>
    <row r="36" spans="1:9">
      <c r="A36" s="168" t="s">
        <v>181</v>
      </c>
      <c r="B36" s="6" t="s">
        <v>182</v>
      </c>
      <c r="C36" s="224" t="s">
        <v>182</v>
      </c>
      <c r="D36" s="224"/>
      <c r="E36" s="224"/>
      <c r="F36" s="224"/>
      <c r="G36" s="6"/>
      <c r="H36" s="15"/>
      <c r="I36" s="15"/>
    </row>
    <row r="37" spans="1:9">
      <c r="A37" s="168" t="s">
        <v>183</v>
      </c>
      <c r="B37" s="6" t="s">
        <v>184</v>
      </c>
      <c r="C37" s="224" t="s">
        <v>184</v>
      </c>
      <c r="D37" s="224"/>
      <c r="E37" s="224"/>
      <c r="F37" s="224"/>
      <c r="G37" s="6"/>
      <c r="H37" s="15">
        <v>41157.120000000003</v>
      </c>
      <c r="I37" s="15">
        <v>40173.019999999997</v>
      </c>
    </row>
    <row r="38" spans="1:9" ht="15.75" customHeight="1">
      <c r="A38" s="168" t="s">
        <v>185</v>
      </c>
      <c r="B38" s="6" t="s">
        <v>186</v>
      </c>
      <c r="C38" s="224" t="s">
        <v>187</v>
      </c>
      <c r="D38" s="224"/>
      <c r="E38" s="224"/>
      <c r="F38" s="224"/>
      <c r="G38" s="6"/>
      <c r="H38" s="15"/>
      <c r="I38" s="15"/>
    </row>
    <row r="39" spans="1:9" ht="15.75" customHeight="1">
      <c r="A39" s="168" t="s">
        <v>188</v>
      </c>
      <c r="B39" s="6" t="s">
        <v>189</v>
      </c>
      <c r="C39" s="224" t="s">
        <v>190</v>
      </c>
      <c r="D39" s="224"/>
      <c r="E39" s="224"/>
      <c r="F39" s="224"/>
      <c r="G39" s="6"/>
      <c r="H39" s="15"/>
      <c r="I39" s="15"/>
    </row>
    <row r="40" spans="1:9">
      <c r="A40" s="168" t="s">
        <v>191</v>
      </c>
      <c r="B40" s="6" t="s">
        <v>192</v>
      </c>
      <c r="C40" s="224" t="s">
        <v>193</v>
      </c>
      <c r="D40" s="224"/>
      <c r="E40" s="224"/>
      <c r="F40" s="224"/>
      <c r="G40" s="6"/>
      <c r="H40" s="15"/>
      <c r="I40" s="15"/>
    </row>
    <row r="41" spans="1:9">
      <c r="A41" s="168" t="s">
        <v>194</v>
      </c>
      <c r="B41" s="6" t="s">
        <v>195</v>
      </c>
      <c r="C41" s="224" t="s">
        <v>196</v>
      </c>
      <c r="D41" s="224"/>
      <c r="E41" s="224"/>
      <c r="F41" s="224"/>
      <c r="G41" s="6"/>
      <c r="H41" s="15">
        <v>2294.23</v>
      </c>
      <c r="I41" s="15">
        <v>1587.25</v>
      </c>
    </row>
    <row r="42" spans="1:9">
      <c r="A42" s="168" t="s">
        <v>197</v>
      </c>
      <c r="B42" s="6" t="s">
        <v>198</v>
      </c>
      <c r="C42" s="207" t="s">
        <v>199</v>
      </c>
      <c r="D42" s="208"/>
      <c r="E42" s="208"/>
      <c r="F42" s="209"/>
      <c r="G42" s="6"/>
      <c r="H42" s="15">
        <v>91.22</v>
      </c>
      <c r="I42" s="15">
        <v>126.99</v>
      </c>
    </row>
    <row r="43" spans="1:9" ht="39" customHeight="1">
      <c r="A43" s="3" t="s">
        <v>61</v>
      </c>
      <c r="B43" s="4" t="s">
        <v>200</v>
      </c>
      <c r="C43" s="210" t="s">
        <v>200</v>
      </c>
      <c r="D43" s="211"/>
      <c r="E43" s="211"/>
      <c r="F43" s="212"/>
      <c r="G43" s="4"/>
      <c r="H43" s="133">
        <f>SUM(H18-H28)</f>
        <v>1164.0300000000279</v>
      </c>
      <c r="I43" s="133">
        <v>-1268.1000000000349</v>
      </c>
    </row>
    <row r="44" spans="1:9">
      <c r="A44" s="3" t="s">
        <v>87</v>
      </c>
      <c r="B44" s="3" t="s">
        <v>201</v>
      </c>
      <c r="C44" s="210" t="s">
        <v>201</v>
      </c>
      <c r="D44" s="211"/>
      <c r="E44" s="211"/>
      <c r="F44" s="212"/>
      <c r="G44" s="3"/>
      <c r="H44" s="14">
        <f>H45-H46-H47</f>
        <v>0</v>
      </c>
      <c r="I44" s="14">
        <v>0</v>
      </c>
    </row>
    <row r="45" spans="1:9">
      <c r="A45" s="1" t="s">
        <v>202</v>
      </c>
      <c r="B45" s="6" t="s">
        <v>203</v>
      </c>
      <c r="C45" s="207" t="s">
        <v>204</v>
      </c>
      <c r="D45" s="208"/>
      <c r="E45" s="208"/>
      <c r="F45" s="209"/>
      <c r="G45" s="1"/>
      <c r="H45" s="15"/>
      <c r="I45" s="15"/>
    </row>
    <row r="46" spans="1:9">
      <c r="A46" s="1" t="s">
        <v>29</v>
      </c>
      <c r="B46" s="6" t="s">
        <v>205</v>
      </c>
      <c r="C46" s="207" t="s">
        <v>205</v>
      </c>
      <c r="D46" s="208"/>
      <c r="E46" s="208"/>
      <c r="F46" s="209"/>
      <c r="G46" s="1"/>
      <c r="H46" s="15"/>
      <c r="I46" s="15"/>
    </row>
    <row r="47" spans="1:9" ht="18" customHeight="1">
      <c r="A47" s="1" t="s">
        <v>206</v>
      </c>
      <c r="B47" s="6" t="s">
        <v>207</v>
      </c>
      <c r="C47" s="207" t="s">
        <v>208</v>
      </c>
      <c r="D47" s="208"/>
      <c r="E47" s="208"/>
      <c r="F47" s="209"/>
      <c r="G47" s="1"/>
      <c r="H47" s="15"/>
      <c r="I47" s="15"/>
    </row>
    <row r="48" spans="1:9" ht="33.75" customHeight="1">
      <c r="A48" s="3" t="s">
        <v>94</v>
      </c>
      <c r="B48" s="4" t="s">
        <v>209</v>
      </c>
      <c r="C48" s="210" t="s">
        <v>209</v>
      </c>
      <c r="D48" s="211"/>
      <c r="E48" s="211"/>
      <c r="F48" s="212"/>
      <c r="G48" s="3"/>
      <c r="H48" s="15"/>
      <c r="I48" s="15"/>
    </row>
    <row r="49" spans="1:9" ht="34.5" customHeight="1">
      <c r="A49" s="3" t="s">
        <v>120</v>
      </c>
      <c r="B49" s="4" t="s">
        <v>210</v>
      </c>
      <c r="C49" s="210" t="s">
        <v>210</v>
      </c>
      <c r="D49" s="211"/>
      <c r="E49" s="211"/>
      <c r="F49" s="212"/>
      <c r="G49" s="3"/>
      <c r="H49" s="15"/>
      <c r="I49" s="15"/>
    </row>
    <row r="50" spans="1:9" ht="25.5" customHeight="1">
      <c r="A50" s="3" t="s">
        <v>130</v>
      </c>
      <c r="B50" s="4" t="s">
        <v>211</v>
      </c>
      <c r="C50" s="210" t="s">
        <v>211</v>
      </c>
      <c r="D50" s="211"/>
      <c r="E50" s="211"/>
      <c r="F50" s="212"/>
      <c r="G50" s="3"/>
      <c r="H50" s="15"/>
      <c r="I50" s="15"/>
    </row>
    <row r="51" spans="1:9" ht="32.25" customHeight="1">
      <c r="A51" s="3" t="s">
        <v>212</v>
      </c>
      <c r="B51" s="3" t="s">
        <v>213</v>
      </c>
      <c r="C51" s="210" t="s">
        <v>213</v>
      </c>
      <c r="D51" s="211"/>
      <c r="E51" s="211"/>
      <c r="F51" s="212"/>
      <c r="G51" s="3"/>
      <c r="H51" s="133">
        <f>H43+H44+H48+H49+H50</f>
        <v>1164.0300000000279</v>
      </c>
      <c r="I51" s="133">
        <v>-1268.1000000000349</v>
      </c>
    </row>
    <row r="52" spans="1:9" ht="21" customHeight="1">
      <c r="A52" s="3" t="s">
        <v>17</v>
      </c>
      <c r="B52" s="3" t="s">
        <v>214</v>
      </c>
      <c r="C52" s="210" t="s">
        <v>214</v>
      </c>
      <c r="D52" s="211"/>
      <c r="E52" s="211"/>
      <c r="F52" s="212"/>
      <c r="G52" s="3"/>
      <c r="H52" s="15"/>
      <c r="I52" s="15"/>
    </row>
    <row r="53" spans="1:9" ht="21" customHeight="1">
      <c r="A53" s="3" t="s">
        <v>215</v>
      </c>
      <c r="B53" s="4" t="s">
        <v>216</v>
      </c>
      <c r="C53" s="210" t="s">
        <v>216</v>
      </c>
      <c r="D53" s="211"/>
      <c r="E53" s="211"/>
      <c r="F53" s="212"/>
      <c r="G53" s="3"/>
      <c r="H53" s="133">
        <f>H51+H52</f>
        <v>1164.0300000000279</v>
      </c>
      <c r="I53" s="133">
        <v>-1268.1000000000349</v>
      </c>
    </row>
    <row r="54" spans="1:9" ht="18.75" customHeight="1">
      <c r="A54" s="1" t="s">
        <v>17</v>
      </c>
      <c r="B54" s="6" t="s">
        <v>217</v>
      </c>
      <c r="C54" s="207" t="s">
        <v>217</v>
      </c>
      <c r="D54" s="208"/>
      <c r="E54" s="208"/>
      <c r="F54" s="209"/>
      <c r="G54" s="1"/>
      <c r="H54" s="15">
        <v>0</v>
      </c>
      <c r="I54" s="15">
        <v>0</v>
      </c>
    </row>
    <row r="55" spans="1:9" ht="23.25" customHeight="1">
      <c r="A55" s="1" t="s">
        <v>29</v>
      </c>
      <c r="B55" s="6" t="s">
        <v>218</v>
      </c>
      <c r="C55" s="207" t="s">
        <v>218</v>
      </c>
      <c r="D55" s="208"/>
      <c r="E55" s="208"/>
      <c r="F55" s="209"/>
      <c r="G55" s="1"/>
      <c r="H55" s="15">
        <v>0</v>
      </c>
      <c r="I55" s="15">
        <v>0</v>
      </c>
    </row>
    <row r="56" spans="1:9">
      <c r="A56" s="11"/>
      <c r="B56" s="11"/>
      <c r="C56" s="11"/>
      <c r="D56" s="11"/>
      <c r="E56" s="166"/>
      <c r="F56" s="166"/>
      <c r="G56" s="10"/>
      <c r="H56" s="12"/>
      <c r="I56" s="10"/>
    </row>
    <row r="57" spans="1:9" ht="15.75" customHeight="1">
      <c r="A57" s="215" t="s">
        <v>219</v>
      </c>
      <c r="B57" s="215"/>
      <c r="C57" s="215"/>
      <c r="D57" s="215"/>
      <c r="E57" s="215"/>
      <c r="F57" s="215"/>
      <c r="G57" s="215"/>
      <c r="H57" s="217" t="s">
        <v>134</v>
      </c>
      <c r="I57" s="217"/>
    </row>
    <row r="58" spans="1:9" ht="34.5" customHeight="1">
      <c r="A58" s="216" t="s">
        <v>220</v>
      </c>
      <c r="B58" s="216"/>
      <c r="C58" s="216"/>
      <c r="D58" s="216"/>
      <c r="E58" s="216"/>
      <c r="F58" s="216"/>
      <c r="G58" s="216"/>
      <c r="H58" s="229" t="s">
        <v>136</v>
      </c>
      <c r="I58" s="229"/>
    </row>
    <row r="60" spans="1:9" ht="15.75" customHeight="1">
      <c r="A60" s="214" t="s">
        <v>138</v>
      </c>
      <c r="B60" s="214"/>
      <c r="C60" s="214"/>
      <c r="D60" s="214"/>
      <c r="E60" s="214"/>
      <c r="F60" s="214"/>
      <c r="G60" s="214"/>
      <c r="H60" s="213" t="s">
        <v>139</v>
      </c>
      <c r="I60" s="213"/>
    </row>
  </sheetData>
  <mergeCells count="60">
    <mergeCell ref="C41:F41"/>
    <mergeCell ref="C35:F35"/>
    <mergeCell ref="C36:F36"/>
    <mergeCell ref="H58:I58"/>
    <mergeCell ref="C26:F26"/>
    <mergeCell ref="C27:F27"/>
    <mergeCell ref="C37:F37"/>
    <mergeCell ref="C38:F38"/>
    <mergeCell ref="C28:F28"/>
    <mergeCell ref="C29:F29"/>
    <mergeCell ref="C34:F34"/>
    <mergeCell ref="C39:F39"/>
    <mergeCell ref="C40:F40"/>
    <mergeCell ref="C30:F30"/>
    <mergeCell ref="C31:F31"/>
    <mergeCell ref="C32:F32"/>
    <mergeCell ref="A17:B17"/>
    <mergeCell ref="C17:F17"/>
    <mergeCell ref="C33:F33"/>
    <mergeCell ref="C22:F22"/>
    <mergeCell ref="C23:F23"/>
    <mergeCell ref="C24:F24"/>
    <mergeCell ref="C25:F25"/>
    <mergeCell ref="A12:I12"/>
    <mergeCell ref="A13:I13"/>
    <mergeCell ref="A14:I14"/>
    <mergeCell ref="A15:I15"/>
    <mergeCell ref="A16:I16"/>
    <mergeCell ref="C45:F45"/>
    <mergeCell ref="C46:F46"/>
    <mergeCell ref="C47:F47"/>
    <mergeCell ref="A3:I3"/>
    <mergeCell ref="A4:I4"/>
    <mergeCell ref="A5:I5"/>
    <mergeCell ref="A6:I6"/>
    <mergeCell ref="C18:F18"/>
    <mergeCell ref="A7:I7"/>
    <mergeCell ref="A8:I8"/>
    <mergeCell ref="A10:I10"/>
    <mergeCell ref="A11:I11"/>
    <mergeCell ref="A9:I9"/>
    <mergeCell ref="C19:F19"/>
    <mergeCell ref="C20:F20"/>
    <mergeCell ref="C21:F21"/>
    <mergeCell ref="C42:F42"/>
    <mergeCell ref="C43:F43"/>
    <mergeCell ref="C44:F44"/>
    <mergeCell ref="H60:I60"/>
    <mergeCell ref="A60:G60"/>
    <mergeCell ref="C55:F55"/>
    <mergeCell ref="C49:F49"/>
    <mergeCell ref="C50:F50"/>
    <mergeCell ref="C51:F51"/>
    <mergeCell ref="C52:F52"/>
    <mergeCell ref="A57:G57"/>
    <mergeCell ref="A58:G58"/>
    <mergeCell ref="H57:I57"/>
    <mergeCell ref="C48:F48"/>
    <mergeCell ref="C53:F53"/>
    <mergeCell ref="C54:F54"/>
  </mergeCells>
  <phoneticPr fontId="6" type="noConversion"/>
  <printOptions horizontalCentered="1"/>
  <pageMargins left="0.78740157480314965" right="0.19685039370078741" top="0.78740157480314965" bottom="0.78740157480314965" header="0" footer="0"/>
  <pageSetup paperSize="9" scale="90" orientation="portrait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tabSelected="1" topLeftCell="A8" zoomScaleNormal="100" workbookViewId="0">
      <pane ySplit="5" topLeftCell="A19" activePane="bottomLeft" state="frozen"/>
      <selection activeCell="A8" sqref="A8"/>
      <selection pane="bottomLeft" activeCell="N34" sqref="N34"/>
    </sheetView>
  </sheetViews>
  <sheetFormatPr defaultRowHeight="12"/>
  <cols>
    <col min="1" max="1" width="6" style="134" customWidth="1"/>
    <col min="2" max="2" width="23" style="135" customWidth="1"/>
    <col min="3" max="3" width="10.85546875" style="135" customWidth="1"/>
    <col min="4" max="4" width="13.5703125" style="135" customWidth="1"/>
    <col min="5" max="5" width="7.5703125" style="135" customWidth="1"/>
    <col min="6" max="6" width="9.140625" style="135" customWidth="1"/>
    <col min="7" max="7" width="9.28515625" style="135" customWidth="1"/>
    <col min="8" max="8" width="8.85546875" style="135" customWidth="1"/>
    <col min="9" max="9" width="14.42578125" style="136" customWidth="1"/>
    <col min="10" max="10" width="11" style="135" customWidth="1"/>
    <col min="11" max="11" width="7" style="135" customWidth="1"/>
    <col min="12" max="12" width="9.85546875" style="135" customWidth="1"/>
    <col min="13" max="13" width="15.28515625" style="135" customWidth="1"/>
    <col min="14" max="14" width="9.140625" style="135"/>
    <col min="15" max="15" width="12.5703125" style="135" customWidth="1"/>
    <col min="16" max="16384" width="9.140625" style="135"/>
  </cols>
  <sheetData>
    <row r="1" spans="1:14" ht="12.75" customHeight="1">
      <c r="A1" s="147"/>
      <c r="B1" s="148"/>
      <c r="C1" s="148"/>
      <c r="D1" s="148"/>
      <c r="E1" s="148"/>
      <c r="F1" s="148"/>
      <c r="G1" s="148"/>
      <c r="H1" s="148"/>
      <c r="I1" s="149" t="s">
        <v>221</v>
      </c>
      <c r="J1" s="148"/>
      <c r="K1" s="148"/>
      <c r="L1" s="148"/>
      <c r="M1" s="148"/>
      <c r="N1" s="148"/>
    </row>
    <row r="2" spans="1:14" ht="9.75" customHeight="1">
      <c r="A2" s="147"/>
      <c r="B2" s="148"/>
      <c r="C2" s="148"/>
      <c r="D2" s="148"/>
      <c r="E2" s="148"/>
      <c r="F2" s="148"/>
      <c r="G2" s="148"/>
      <c r="H2" s="148"/>
      <c r="I2" s="149" t="s">
        <v>222</v>
      </c>
      <c r="J2" s="148"/>
      <c r="K2" s="148"/>
      <c r="L2" s="148"/>
      <c r="M2" s="148"/>
      <c r="N2" s="148"/>
    </row>
    <row r="3" spans="1:14">
      <c r="A3" s="147"/>
      <c r="B3" s="148"/>
      <c r="C3" s="148"/>
      <c r="D3" s="230" t="s">
        <v>2</v>
      </c>
      <c r="E3" s="230"/>
      <c r="F3" s="230"/>
      <c r="G3" s="230"/>
      <c r="H3" s="230"/>
      <c r="I3" s="230"/>
      <c r="J3" s="230"/>
      <c r="K3" s="230"/>
      <c r="L3" s="230"/>
      <c r="M3" s="148"/>
      <c r="N3" s="148"/>
    </row>
    <row r="4" spans="1:14">
      <c r="A4" s="150"/>
      <c r="B4" s="150"/>
      <c r="C4" s="150" t="s">
        <v>223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48"/>
    </row>
    <row r="5" spans="1:14">
      <c r="A5" s="150"/>
      <c r="B5" s="150"/>
      <c r="C5" s="150"/>
      <c r="D5" s="150" t="s">
        <v>224</v>
      </c>
      <c r="E5" s="150"/>
      <c r="F5" s="150"/>
      <c r="G5" s="150"/>
      <c r="H5" s="150"/>
      <c r="I5" s="150"/>
      <c r="J5" s="150"/>
      <c r="K5" s="150"/>
      <c r="L5" s="150"/>
      <c r="M5" s="150"/>
      <c r="N5" s="148"/>
    </row>
    <row r="6" spans="1:14" ht="7.5" customHeight="1">
      <c r="A6" s="147"/>
      <c r="B6" s="148"/>
      <c r="C6" s="148"/>
      <c r="D6" s="148"/>
      <c r="E6" s="148"/>
      <c r="F6" s="148"/>
      <c r="G6" s="148"/>
      <c r="H6" s="148"/>
      <c r="I6" s="149"/>
      <c r="J6" s="148"/>
      <c r="K6" s="148"/>
      <c r="L6" s="148"/>
      <c r="M6" s="148"/>
      <c r="N6" s="148"/>
    </row>
    <row r="7" spans="1:14" ht="18.75" customHeight="1">
      <c r="A7" s="147"/>
      <c r="B7" s="148"/>
      <c r="C7" s="148"/>
      <c r="D7" s="148"/>
      <c r="E7" s="148"/>
      <c r="F7" s="148"/>
      <c r="G7" s="148"/>
      <c r="H7" s="148"/>
      <c r="I7" s="149"/>
      <c r="J7" s="148"/>
      <c r="K7" s="148"/>
      <c r="L7" s="148"/>
      <c r="M7" s="148"/>
      <c r="N7" s="148"/>
    </row>
    <row r="8" spans="1:14" ht="18.75" customHeight="1">
      <c r="A8" s="147"/>
      <c r="B8" s="151" t="s">
        <v>225</v>
      </c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48"/>
    </row>
    <row r="9" spans="1:14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 t="s">
        <v>226</v>
      </c>
      <c r="N9" s="148"/>
    </row>
    <row r="10" spans="1:14">
      <c r="A10" s="231" t="s">
        <v>10</v>
      </c>
      <c r="B10" s="231" t="s">
        <v>227</v>
      </c>
      <c r="C10" s="231" t="s">
        <v>228</v>
      </c>
      <c r="D10" s="231" t="s">
        <v>229</v>
      </c>
      <c r="E10" s="231"/>
      <c r="F10" s="231"/>
      <c r="G10" s="231"/>
      <c r="H10" s="231"/>
      <c r="I10" s="231"/>
      <c r="J10" s="232"/>
      <c r="K10" s="232"/>
      <c r="L10" s="231"/>
      <c r="M10" s="231" t="s">
        <v>230</v>
      </c>
      <c r="N10" s="148"/>
    </row>
    <row r="11" spans="1:14" ht="96">
      <c r="A11" s="231"/>
      <c r="B11" s="231"/>
      <c r="C11" s="231"/>
      <c r="D11" s="169" t="s">
        <v>231</v>
      </c>
      <c r="E11" s="169" t="s">
        <v>232</v>
      </c>
      <c r="F11" s="169" t="s">
        <v>233</v>
      </c>
      <c r="G11" s="169" t="s">
        <v>234</v>
      </c>
      <c r="H11" s="169" t="s">
        <v>235</v>
      </c>
      <c r="I11" s="152" t="s">
        <v>236</v>
      </c>
      <c r="J11" s="169" t="s">
        <v>237</v>
      </c>
      <c r="K11" s="153" t="s">
        <v>238</v>
      </c>
      <c r="L11" s="154" t="s">
        <v>239</v>
      </c>
      <c r="M11" s="231"/>
      <c r="N11" s="148"/>
    </row>
    <row r="12" spans="1:14">
      <c r="A12" s="141">
        <v>1</v>
      </c>
      <c r="B12" s="141">
        <v>2</v>
      </c>
      <c r="C12" s="141">
        <v>3</v>
      </c>
      <c r="D12" s="141">
        <v>4</v>
      </c>
      <c r="E12" s="141">
        <v>5</v>
      </c>
      <c r="F12" s="141">
        <v>6</v>
      </c>
      <c r="G12" s="141">
        <v>7</v>
      </c>
      <c r="H12" s="141">
        <v>8</v>
      </c>
      <c r="I12" s="141">
        <v>9</v>
      </c>
      <c r="J12" s="141">
        <v>10</v>
      </c>
      <c r="K12" s="155" t="s">
        <v>240</v>
      </c>
      <c r="L12" s="141">
        <v>12</v>
      </c>
      <c r="M12" s="141">
        <v>13</v>
      </c>
      <c r="N12" s="148"/>
    </row>
    <row r="13" spans="1:14" ht="72">
      <c r="A13" s="169" t="s">
        <v>241</v>
      </c>
      <c r="B13" s="139" t="s">
        <v>242</v>
      </c>
      <c r="C13" s="140">
        <f>SUM(C14:C15)</f>
        <v>8879.9699999999993</v>
      </c>
      <c r="D13" s="140">
        <f t="shared" ref="D13:M13" si="0">SUM(D14:D15)</f>
        <v>73648.960000000006</v>
      </c>
      <c r="E13" s="140">
        <f t="shared" si="0"/>
        <v>0</v>
      </c>
      <c r="F13" s="140">
        <f t="shared" si="0"/>
        <v>0</v>
      </c>
      <c r="G13" s="140">
        <f t="shared" si="0"/>
        <v>0</v>
      </c>
      <c r="H13" s="140">
        <f t="shared" si="0"/>
        <v>0</v>
      </c>
      <c r="I13" s="139">
        <f t="shared" si="0"/>
        <v>-68891.240000000005</v>
      </c>
      <c r="J13" s="140">
        <f t="shared" si="0"/>
        <v>0</v>
      </c>
      <c r="K13" s="140">
        <f t="shared" si="0"/>
        <v>0</v>
      </c>
      <c r="L13" s="140">
        <f t="shared" si="0"/>
        <v>0</v>
      </c>
      <c r="M13" s="140">
        <f t="shared" si="0"/>
        <v>13637.690000000004</v>
      </c>
    </row>
    <row r="14" spans="1:14">
      <c r="A14" s="141" t="s">
        <v>243</v>
      </c>
      <c r="B14" s="142" t="s">
        <v>244</v>
      </c>
      <c r="C14" s="143">
        <v>8879.9699999999993</v>
      </c>
      <c r="D14" s="143"/>
      <c r="E14" s="143"/>
      <c r="F14" s="143"/>
      <c r="G14" s="143"/>
      <c r="H14" s="143"/>
      <c r="I14" s="142">
        <v>-944.52</v>
      </c>
      <c r="J14" s="143"/>
      <c r="K14" s="143"/>
      <c r="L14" s="143"/>
      <c r="M14" s="143">
        <f>SUM(C14:L14)</f>
        <v>7935.4499999999989</v>
      </c>
    </row>
    <row r="15" spans="1:14">
      <c r="A15" s="141" t="s">
        <v>245</v>
      </c>
      <c r="B15" s="142" t="s">
        <v>246</v>
      </c>
      <c r="C15" s="143">
        <v>0</v>
      </c>
      <c r="D15" s="143">
        <v>73648.960000000006</v>
      </c>
      <c r="E15" s="143"/>
      <c r="F15" s="143"/>
      <c r="G15" s="143"/>
      <c r="H15" s="143"/>
      <c r="I15" s="142">
        <v>-67946.720000000001</v>
      </c>
      <c r="J15" s="143"/>
      <c r="K15" s="143"/>
      <c r="L15" s="143"/>
      <c r="M15" s="143">
        <f>SUM(C15:L15)</f>
        <v>5702.2400000000052</v>
      </c>
    </row>
    <row r="16" spans="1:14" ht="72">
      <c r="A16" s="169" t="s">
        <v>247</v>
      </c>
      <c r="B16" s="139" t="s">
        <v>248</v>
      </c>
      <c r="C16" s="144">
        <f>SUM(C17:C18)</f>
        <v>132776.15</v>
      </c>
      <c r="D16" s="140">
        <f t="shared" ref="D16:M16" si="1">SUM(D17:D18)</f>
        <v>180562</v>
      </c>
      <c r="E16" s="140">
        <f t="shared" si="1"/>
        <v>0</v>
      </c>
      <c r="F16" s="140">
        <f t="shared" si="1"/>
        <v>0</v>
      </c>
      <c r="G16" s="140">
        <f t="shared" si="1"/>
        <v>0</v>
      </c>
      <c r="H16" s="140">
        <f t="shared" si="1"/>
        <v>0</v>
      </c>
      <c r="I16" s="139">
        <f t="shared" si="1"/>
        <v>-181872.65</v>
      </c>
      <c r="J16" s="140">
        <f t="shared" si="1"/>
        <v>0</v>
      </c>
      <c r="K16" s="140">
        <f t="shared" si="1"/>
        <v>0</v>
      </c>
      <c r="L16" s="140">
        <f t="shared" si="1"/>
        <v>0</v>
      </c>
      <c r="M16" s="140">
        <f t="shared" si="1"/>
        <v>131465.5</v>
      </c>
    </row>
    <row r="17" spans="1:13">
      <c r="A17" s="141" t="s">
        <v>249</v>
      </c>
      <c r="B17" s="142" t="s">
        <v>244</v>
      </c>
      <c r="C17" s="143">
        <v>132776.15</v>
      </c>
      <c r="D17" s="143"/>
      <c r="E17" s="143"/>
      <c r="F17" s="143"/>
      <c r="G17" s="143"/>
      <c r="H17" s="143"/>
      <c r="I17" s="142">
        <v>-2022.24</v>
      </c>
      <c r="J17" s="143"/>
      <c r="K17" s="143"/>
      <c r="L17" s="143"/>
      <c r="M17" s="143">
        <f>SUM(C17:L17)</f>
        <v>130753.90999999999</v>
      </c>
    </row>
    <row r="18" spans="1:13">
      <c r="A18" s="141" t="s">
        <v>250</v>
      </c>
      <c r="B18" s="142" t="s">
        <v>246</v>
      </c>
      <c r="C18" s="145"/>
      <c r="D18" s="145">
        <v>180562</v>
      </c>
      <c r="E18" s="145"/>
      <c r="F18" s="145"/>
      <c r="G18" s="145"/>
      <c r="H18" s="145"/>
      <c r="I18" s="146">
        <v>-179850.41</v>
      </c>
      <c r="J18" s="145"/>
      <c r="K18" s="145"/>
      <c r="L18" s="145"/>
      <c r="M18" s="145">
        <f>SUM(C18:L18)</f>
        <v>711.58999999999651</v>
      </c>
    </row>
    <row r="19" spans="1:13" ht="120">
      <c r="A19" s="169" t="s">
        <v>251</v>
      </c>
      <c r="B19" s="139" t="s">
        <v>252</v>
      </c>
      <c r="C19" s="140">
        <f>SUM(C20:C21)</f>
        <v>0</v>
      </c>
      <c r="D19" s="140">
        <f>SUM(D20:D21)</f>
        <v>829.16</v>
      </c>
      <c r="E19" s="140"/>
      <c r="F19" s="140"/>
      <c r="G19" s="140"/>
      <c r="H19" s="140"/>
      <c r="I19" s="140">
        <f>SUM(I20:I21)</f>
        <v>-829.16</v>
      </c>
      <c r="J19" s="140">
        <f>SUM(J20:J21)</f>
        <v>0</v>
      </c>
      <c r="K19" s="140">
        <f>SUM(K20:K21)</f>
        <v>0</v>
      </c>
      <c r="L19" s="140">
        <f>SUM(L20:L21)</f>
        <v>0</v>
      </c>
      <c r="M19" s="140">
        <f>SUM(M20:M21)</f>
        <v>0</v>
      </c>
    </row>
    <row r="20" spans="1:13">
      <c r="A20" s="141" t="s">
        <v>253</v>
      </c>
      <c r="B20" s="142" t="s">
        <v>244</v>
      </c>
      <c r="C20" s="143">
        <v>0</v>
      </c>
      <c r="D20" s="143"/>
      <c r="E20" s="143"/>
      <c r="F20" s="143"/>
      <c r="G20" s="143"/>
      <c r="H20" s="143"/>
      <c r="I20" s="142"/>
      <c r="J20" s="143"/>
      <c r="K20" s="143"/>
      <c r="L20" s="143"/>
      <c r="M20" s="143">
        <f>SUM(C20,D20,E20,F20,G20,H20,I20,J20)</f>
        <v>0</v>
      </c>
    </row>
    <row r="21" spans="1:13">
      <c r="A21" s="141" t="s">
        <v>254</v>
      </c>
      <c r="B21" s="142" t="s">
        <v>246</v>
      </c>
      <c r="C21" s="143">
        <v>0</v>
      </c>
      <c r="D21" s="143">
        <v>829.16</v>
      </c>
      <c r="E21" s="143"/>
      <c r="F21" s="143"/>
      <c r="G21" s="143"/>
      <c r="H21" s="143"/>
      <c r="I21" s="142">
        <v>-829.16</v>
      </c>
      <c r="J21" s="143"/>
      <c r="K21" s="143"/>
      <c r="L21" s="143"/>
      <c r="M21" s="143">
        <f>SUM(C21,D21,E21,F21,G21,H21,I21,J21)</f>
        <v>0</v>
      </c>
    </row>
    <row r="22" spans="1:13" ht="15" customHeight="1">
      <c r="A22" s="169" t="s">
        <v>255</v>
      </c>
      <c r="B22" s="139" t="s">
        <v>256</v>
      </c>
      <c r="C22" s="140">
        <f>SUM(C23:C24)</f>
        <v>5128.8900000000003</v>
      </c>
      <c r="D22" s="140">
        <f t="shared" ref="D22:M22" si="2">SUM(D23:D24)</f>
        <v>0</v>
      </c>
      <c r="E22" s="140">
        <f t="shared" si="2"/>
        <v>0</v>
      </c>
      <c r="F22" s="140">
        <f t="shared" si="2"/>
        <v>0</v>
      </c>
      <c r="G22" s="140">
        <f t="shared" si="2"/>
        <v>0</v>
      </c>
      <c r="H22" s="140">
        <f t="shared" si="2"/>
        <v>0</v>
      </c>
      <c r="I22" s="139">
        <f t="shared" si="2"/>
        <v>-992.26</v>
      </c>
      <c r="J22" s="140">
        <f t="shared" si="2"/>
        <v>0</v>
      </c>
      <c r="K22" s="140">
        <f t="shared" si="2"/>
        <v>0</v>
      </c>
      <c r="L22" s="140">
        <f t="shared" si="2"/>
        <v>0</v>
      </c>
      <c r="M22" s="140">
        <f t="shared" si="2"/>
        <v>4136.63</v>
      </c>
    </row>
    <row r="23" spans="1:13" ht="15" customHeight="1">
      <c r="A23" s="141" t="s">
        <v>257</v>
      </c>
      <c r="B23" s="142" t="s">
        <v>244</v>
      </c>
      <c r="C23" s="143">
        <v>777.42</v>
      </c>
      <c r="D23" s="156"/>
      <c r="E23" s="143"/>
      <c r="F23" s="143"/>
      <c r="G23" s="143"/>
      <c r="H23" s="143"/>
      <c r="I23" s="142">
        <v>-249.78</v>
      </c>
      <c r="J23" s="143"/>
      <c r="K23" s="143"/>
      <c r="L23" s="143"/>
      <c r="M23" s="143">
        <f>SUM(C23,D23,E23,F23,G23,H23,I23,J23)</f>
        <v>527.64</v>
      </c>
    </row>
    <row r="24" spans="1:13">
      <c r="A24" s="141" t="s">
        <v>258</v>
      </c>
      <c r="B24" s="142" t="s">
        <v>246</v>
      </c>
      <c r="C24" s="143">
        <v>4351.47</v>
      </c>
      <c r="D24" s="156"/>
      <c r="E24" s="143"/>
      <c r="F24" s="143"/>
      <c r="G24" s="143"/>
      <c r="H24" s="143"/>
      <c r="I24" s="142">
        <v>-742.48</v>
      </c>
      <c r="J24" s="143"/>
      <c r="K24" s="143"/>
      <c r="L24" s="143"/>
      <c r="M24" s="143">
        <f>SUM(C24,D24,E24,F24,G24,H24,I24,J24)</f>
        <v>3608.9900000000002</v>
      </c>
    </row>
    <row r="25" spans="1:13" ht="15" customHeight="1">
      <c r="A25" s="169" t="s">
        <v>259</v>
      </c>
      <c r="B25" s="139" t="s">
        <v>260</v>
      </c>
      <c r="C25" s="140">
        <f>SUM(C13,C16,C22)</f>
        <v>146785.01</v>
      </c>
      <c r="D25" s="140">
        <f t="shared" ref="D25:L25" si="3">SUM(D13,D16,D19,D22)</f>
        <v>255040.12000000002</v>
      </c>
      <c r="E25" s="140">
        <f t="shared" si="3"/>
        <v>0</v>
      </c>
      <c r="F25" s="140">
        <f t="shared" si="3"/>
        <v>0</v>
      </c>
      <c r="G25" s="140">
        <f t="shared" si="3"/>
        <v>0</v>
      </c>
      <c r="H25" s="140">
        <f t="shared" si="3"/>
        <v>0</v>
      </c>
      <c r="I25" s="139">
        <f t="shared" si="3"/>
        <v>-252585.31000000003</v>
      </c>
      <c r="J25" s="140">
        <f t="shared" si="3"/>
        <v>0</v>
      </c>
      <c r="K25" s="140">
        <f t="shared" si="3"/>
        <v>0</v>
      </c>
      <c r="L25" s="140">
        <f t="shared" si="3"/>
        <v>0</v>
      </c>
      <c r="M25" s="144">
        <f>SUM(M13,M16,M19,M22)</f>
        <v>149239.82</v>
      </c>
    </row>
    <row r="26" spans="1:13">
      <c r="B26" s="137"/>
      <c r="C26" s="138"/>
      <c r="D26" s="138"/>
      <c r="E26" s="138"/>
      <c r="F26" s="138"/>
      <c r="G26" s="138"/>
      <c r="H26" s="138"/>
      <c r="I26" s="138"/>
      <c r="J26" s="138"/>
    </row>
    <row r="27" spans="1:13">
      <c r="B27" s="148" t="s">
        <v>138</v>
      </c>
      <c r="C27" s="148"/>
      <c r="D27" s="148"/>
      <c r="E27" s="148"/>
      <c r="F27" s="148"/>
      <c r="G27" s="148"/>
      <c r="H27" s="148"/>
      <c r="I27" s="149"/>
      <c r="J27" s="148" t="s">
        <v>139</v>
      </c>
      <c r="K27" s="148"/>
    </row>
    <row r="28" spans="1:13">
      <c r="B28" s="148"/>
      <c r="C28" s="148"/>
      <c r="D28" s="148"/>
      <c r="E28" s="148"/>
      <c r="F28" s="148"/>
      <c r="G28" s="148"/>
      <c r="H28" s="148"/>
      <c r="I28" s="149"/>
      <c r="J28" s="148"/>
      <c r="K28" s="148"/>
    </row>
  </sheetData>
  <mergeCells count="6">
    <mergeCell ref="D3:L3"/>
    <mergeCell ref="M10:M11"/>
    <mergeCell ref="A10:A11"/>
    <mergeCell ref="B10:B11"/>
    <mergeCell ref="C10:C11"/>
    <mergeCell ref="D10:L10"/>
  </mergeCells>
  <phoneticPr fontId="6" type="noConversion"/>
  <pageMargins left="0.15748031496062992" right="0.15748031496062992" top="0.98425196850393704" bottom="0.19685039370078741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"/>
  <sheetViews>
    <sheetView workbookViewId="0">
      <selection activeCell="M12" sqref="M12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FBA_2_</vt:lpstr>
      <vt:lpstr>VRA3_2</vt:lpstr>
      <vt:lpstr>20finans_sumų</vt:lpstr>
      <vt:lpstr>Sheet1</vt:lpstr>
      <vt:lpstr>FBA_2_!Print_Area</vt:lpstr>
      <vt:lpstr>'20finans_sumų'!Print_Titles</vt:lpstr>
      <vt:lpstr>FBA_2_!Print_Titles</vt:lpstr>
      <vt:lpstr>VRA3_2!Print_Titles</vt:lpstr>
    </vt:vector>
  </TitlesOfParts>
  <Manager/>
  <Company>Finansų ministerija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subject/>
  <dc:creator>Anna Belych</dc:creator>
  <cp:keywords/>
  <dc:description/>
  <cp:lastModifiedBy>Klientas</cp:lastModifiedBy>
  <cp:revision/>
  <dcterms:created xsi:type="dcterms:W3CDTF">1996-10-14T23:33:28Z</dcterms:created>
  <dcterms:modified xsi:type="dcterms:W3CDTF">2016-08-09T05:53:31Z</dcterms:modified>
  <cp:category/>
  <cp:contentStatus/>
</cp:coreProperties>
</file>